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0730" windowHeight="11700" tabRatio="219" activeTab="0"/>
  </bookViews>
  <sheets>
    <sheet name="Plan1" sheetId="1" r:id="rId1"/>
    <sheet name="Plan3" sheetId="2" r:id="rId2"/>
  </sheets>
  <definedNames>
    <definedName name="_xlnm.Print_Area" localSheetId="0">'Plan1'!$B$1:$J$51</definedName>
    <definedName name="_xlnm.Print_Titles" localSheetId="0">'Plan1'!$1:$8</definedName>
  </definedNames>
  <calcPr fullCalcOnLoad="1"/>
</workbook>
</file>

<file path=xl/sharedStrings.xml><?xml version="1.0" encoding="utf-8"?>
<sst xmlns="http://schemas.openxmlformats.org/spreadsheetml/2006/main" count="103" uniqueCount="83">
  <si>
    <t>ANEXO VIII DO MPO
PLANILHA DE ORÇAMENTO</t>
  </si>
  <si>
    <t>TOMADOR:</t>
  </si>
  <si>
    <t>EMPREENDIMENTO:</t>
  </si>
  <si>
    <t>valores em R$</t>
  </si>
  <si>
    <t>Nº</t>
  </si>
  <si>
    <t>ITEM</t>
  </si>
  <si>
    <t>UNIDADE</t>
  </si>
  <si>
    <t>QUANT.</t>
  </si>
  <si>
    <t>VALOR UNITÁRIO</t>
  </si>
  <si>
    <t>VALOR TOTAL</t>
  </si>
  <si>
    <t>FONTE DO RECURSO</t>
  </si>
  <si>
    <t>FEHIDRO</t>
  </si>
  <si>
    <t>CONTRAPARTIDA</t>
  </si>
  <si>
    <t>OUTRAS FONTES FINANCIADORAS</t>
  </si>
  <si>
    <t>ENCERRAMENTO DE ATERRO SANITARIO - ETAPA 1</t>
  </si>
  <si>
    <t>Avaliação Preliminar</t>
  </si>
  <si>
    <t>1.1</t>
  </si>
  <si>
    <t>Levantamento de Dados</t>
  </si>
  <si>
    <t>1.1.1</t>
  </si>
  <si>
    <t xml:space="preserve">Levantamento da documentação existente sobre a área, notadamente aquela disponível na rópria empresa, nos processos administrativos da CETESB e na Prefeitura Municipal; </t>
  </si>
  <si>
    <t>unidade</t>
  </si>
  <si>
    <t>1.1.2</t>
  </si>
  <si>
    <t xml:space="preserve">Levantamento de dados e informações relativos ao histórico da ocupação da área e das atividades nela desenvolvidas, considerando os usos pregressos; </t>
  </si>
  <si>
    <t>1.1.3</t>
  </si>
  <si>
    <t xml:space="preserve">Levantamento da geologia, pedologia e hidrogeologia regionais; </t>
  </si>
  <si>
    <t xml:space="preserve">Levantamento de informações sobre eventuais investigações ou etapas do Gerenciamento de Áreas Contaminadas realizadas na área; </t>
  </si>
  <si>
    <t xml:space="preserve">Elaboração de Modelo Conceitual Inicial da Área (MCA 1); </t>
  </si>
  <si>
    <t>Elaboração do Plano de Investigação Confirmatória;</t>
  </si>
  <si>
    <t>1.2</t>
  </si>
  <si>
    <t>Relatorio de Avaliação Preliminar</t>
  </si>
  <si>
    <t>1.2.1</t>
  </si>
  <si>
    <t>Investigação confirmatoria</t>
  </si>
  <si>
    <t>2.1</t>
  </si>
  <si>
    <t>Planta das Areas contaminadas</t>
  </si>
  <si>
    <t>2.1.1</t>
  </si>
  <si>
    <t xml:space="preserve">Planta com a localização das áreas fonte, das fontes potenciais de contaminação, das áreas com indícios de contaminação, das fontes primárias de contaminação identificadas, das áreas com incertezas sobre a existência de fontes de contaminação, das áreas com os resultados da aplicação de métodos de varredura (screening) e dos pontos em que a amostragem foi efetivamente executada; </t>
  </si>
  <si>
    <t>2.2</t>
  </si>
  <si>
    <t>Sondagens</t>
  </si>
  <si>
    <t>2.2.1</t>
  </si>
  <si>
    <t xml:space="preserve">Texto com justificativa do posicionamento dos pontos de investigação e de coleta das amostras de solo e água subterrânea, além de outros meios que possam ter sido amostrados; </t>
  </si>
  <si>
    <t>2.2.2</t>
  </si>
  <si>
    <t>2.2.3</t>
  </si>
  <si>
    <t xml:space="preserve">Representação do perfil de cada sondagem realizada, indicando a litologia ou materiais observados (definidos a partir de observações em campo e de análises granulométricas), a espessura dessas camadas, as unidades hidroestratigráficas identificadas, a profundidade do nível d’água, os resultados de medições realizadas em campo e a indicação das profundidades de amostragem para análises químicas e para determinação das propriedades físicas do meio; </t>
  </si>
  <si>
    <t>m</t>
  </si>
  <si>
    <t>2.3</t>
  </si>
  <si>
    <t>Poços de Monitoramento</t>
  </si>
  <si>
    <t>2.3.1</t>
  </si>
  <si>
    <t xml:space="preserve">Tabela com os seguintes dados relativos aos poços de monitoramento: profundidade do nível da água subterrânea, profundidade da detecção de produto em fase livre, altura da coluna de fase livre, cota topográfica dos poços, cargas hidráulicas e condutividade hidráulica; </t>
  </si>
  <si>
    <t>2.3.2</t>
  </si>
  <si>
    <t>Analise quimica de agua subterranea conforme parametros da CETESB</t>
  </si>
  <si>
    <t xml:space="preserve">Mapa potenciométrico com indicação da direção de fluxo da água subterrânea; </t>
  </si>
  <si>
    <t xml:space="preserve">Interpretação dos resultados das análises químicas das amostras coletadas, com a indicação dos valores utilizados como base para tomada de decisão e a representação das concentrações das substâncias químicas de interesse em planta e seções; </t>
  </si>
  <si>
    <t xml:space="preserve">Atualização do Modelo Conceitual, gerando o Modelo Conceitual 2 (MCA 2); </t>
  </si>
  <si>
    <t>TOTAIS</t>
  </si>
  <si>
    <t>TOTAL GERAL</t>
  </si>
  <si>
    <t>Prefeito Municipal</t>
  </si>
  <si>
    <t xml:space="preserve">ENCERRAMENTO DE ATERRO SANITARIO EXISTENTE </t>
  </si>
  <si>
    <t>1.1.4</t>
  </si>
  <si>
    <t>1.1.5</t>
  </si>
  <si>
    <t>2.4</t>
  </si>
  <si>
    <t>2.4.1</t>
  </si>
  <si>
    <t>2.4.2</t>
  </si>
  <si>
    <t>2.4.3</t>
  </si>
  <si>
    <t>2.4.4</t>
  </si>
  <si>
    <t>2.4.5</t>
  </si>
  <si>
    <t>2.4.6</t>
  </si>
  <si>
    <t>PREFEITURA MUNICIPAL DE RIBEIRÃO CORRENTE</t>
  </si>
  <si>
    <t>ANTONIO MIGUEL SERAFIM</t>
  </si>
  <si>
    <t>CELSO RICARDO DA CRUZ</t>
  </si>
  <si>
    <t>Engenheiro Civil</t>
  </si>
  <si>
    <t xml:space="preserve">5 Sondagens de solo com liner de 10 metros de profundidade
</t>
  </si>
  <si>
    <t>Instalação de poços de monitoramento  5 poços x 20 metros de profundidade no maximo,sendo um deles a montante da fonte potencial</t>
  </si>
  <si>
    <t>Instalação de poços de monitoriamento-acabamento</t>
  </si>
  <si>
    <t>Instalação de poços de monitoriamento-desenvolvimento</t>
  </si>
  <si>
    <t>Instalação de poços de monitoriamento-Ensaios Hidráulicos</t>
  </si>
  <si>
    <t>Analises de Água subterrânea dos 5 poços de monitoramento de água, com emissão do laudos analíticos devidamente assinados pelo profissional responsável pelas análises, devendo ser informada a razão social do laboratório e os números identificadores dos laudos analíticos juntamente com a emissão das cadeias de custódia e ficha de recebimento de amostras emitida pelo laboratório</t>
  </si>
  <si>
    <t>Relatório de investigação Confirmatória</t>
  </si>
  <si>
    <t xml:space="preserve">Relatório  fotográfica relativo aos serviços de campo; </t>
  </si>
  <si>
    <t>2.3.3</t>
  </si>
  <si>
    <t>2.3.4</t>
  </si>
  <si>
    <t>2.3.5</t>
  </si>
  <si>
    <t>SINAPI - SISTEMA NACIONAL DE PESQUISA DE CUSTOS E ÍNDICES DA CONSTRUÇÃO CIVIL 1</t>
  </si>
  <si>
    <t>DATA REFERENCIA TECNICA: 10/01/2020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</si>
</sst>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Cr$&quot;* #,##0_);_(&quot;Cr$&quot;* \(#,##0\);_(&quot;Cr$&quot;* &quot;-&quot;_);_(@_)"/>
    <numFmt numFmtId="171" formatCode="_(&quot;Cr$&quot;* #,##0.00_);_(&quot;Cr$&quot;* \(#,##0.00\);_(&quot;Cr$&quot;* &quot;-&quot;??_);_(@_)"/>
    <numFmt numFmtId="172" formatCode="_(* #,##0_);_(* \(#,##0\);_(* &quot;-&quot;_);_(@_)"/>
    <numFmt numFmtId="173" formatCode="_(* #,##0.00_);_(* \(#,##0.00\);_(* &quot;-&quot;??_);_(@_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Verdana"/>
      <family val="2"/>
    </font>
    <font>
      <b/>
      <sz val="14"/>
      <color indexed="56"/>
      <name val="Verdana"/>
      <family val="2"/>
    </font>
    <font>
      <b/>
      <sz val="11"/>
      <color indexed="56"/>
      <name val="Verdana"/>
      <family val="2"/>
    </font>
    <font>
      <b/>
      <sz val="9"/>
      <color indexed="56"/>
      <name val="Verdana"/>
      <family val="2"/>
    </font>
    <font>
      <b/>
      <sz val="10"/>
      <color indexed="56"/>
      <name val="Verdana"/>
      <family val="2"/>
    </font>
    <font>
      <b/>
      <sz val="8"/>
      <color indexed="56"/>
      <name val="Verdana"/>
      <family val="2"/>
    </font>
    <font>
      <sz val="11"/>
      <color indexed="56"/>
      <name val="Verdana"/>
      <family val="2"/>
    </font>
    <font>
      <b/>
      <sz val="11"/>
      <name val="Verdana"/>
      <family val="2"/>
    </font>
    <font>
      <b/>
      <i/>
      <sz val="11"/>
      <name val="Verdana"/>
      <family val="2"/>
    </font>
    <font>
      <sz val="11"/>
      <color indexed="10"/>
      <name val="Verdana"/>
      <family val="2"/>
    </font>
    <font>
      <sz val="10"/>
      <color indexed="10"/>
      <name val="Verdana"/>
      <family val="2"/>
    </font>
    <font>
      <sz val="8"/>
      <name val="Arial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8"/>
      <name val="Verdana"/>
      <family val="2"/>
    </font>
    <font>
      <sz val="11"/>
      <color indexed="1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3" tint="-0.24997000396251678"/>
      <name val="Verdana"/>
      <family val="2"/>
    </font>
    <font>
      <sz val="11"/>
      <color theme="3" tint="-0.24997000396251678"/>
      <name val="Verdana"/>
      <family val="2"/>
    </font>
    <font>
      <sz val="10"/>
      <color theme="3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medium"/>
      <bottom>
        <color indexed="63"/>
      </bottom>
    </border>
    <border>
      <left style="medium">
        <color indexed="56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 style="thin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>
        <color indexed="63"/>
      </top>
      <bottom style="medium"/>
    </border>
    <border>
      <left style="medium">
        <color indexed="56"/>
      </left>
      <right style="medium"/>
      <top>
        <color indexed="63"/>
      </top>
      <bottom style="medium"/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>
        <color indexed="63"/>
      </bottom>
    </border>
    <border>
      <left>
        <color indexed="63"/>
      </left>
      <right style="thick">
        <color indexed="56"/>
      </right>
      <top>
        <color indexed="63"/>
      </top>
      <bottom style="medium">
        <color indexed="56"/>
      </bottom>
    </border>
    <border>
      <left style="thick">
        <color indexed="56"/>
      </left>
      <right>
        <color indexed="63"/>
      </right>
      <top>
        <color indexed="63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56"/>
      </right>
      <top>
        <color indexed="63"/>
      </top>
      <bottom style="medium"/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7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3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17" fontId="8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" fontId="4" fillId="0" borderId="13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73" fontId="54" fillId="0" borderId="15" xfId="0" applyNumberFormat="1" applyFont="1" applyFill="1" applyBorder="1" applyAlignment="1">
      <alignment horizontal="left" wrapText="1"/>
    </xf>
    <xf numFmtId="173" fontId="55" fillId="0" borderId="15" xfId="0" applyNumberFormat="1" applyFont="1" applyFill="1" applyBorder="1" applyAlignment="1">
      <alignment horizontal="center" wrapText="1"/>
    </xf>
    <xf numFmtId="4" fontId="55" fillId="0" borderId="15" xfId="0" applyNumberFormat="1" applyFont="1" applyFill="1" applyBorder="1" applyAlignment="1">
      <alignment/>
    </xf>
    <xf numFmtId="4" fontId="55" fillId="0" borderId="15" xfId="47" applyNumberFormat="1" applyFont="1" applyFill="1" applyBorder="1" applyAlignment="1">
      <alignment/>
    </xf>
    <xf numFmtId="4" fontId="55" fillId="0" borderId="16" xfId="0" applyNumberFormat="1" applyFont="1" applyFill="1" applyBorder="1" applyAlignment="1">
      <alignment/>
    </xf>
    <xf numFmtId="173" fontId="54" fillId="0" borderId="17" xfId="0" applyNumberFormat="1" applyFont="1" applyFill="1" applyBorder="1" applyAlignment="1">
      <alignment horizontal="left" wrapText="1"/>
    </xf>
    <xf numFmtId="173" fontId="55" fillId="0" borderId="17" xfId="0" applyNumberFormat="1" applyFont="1" applyFill="1" applyBorder="1" applyAlignment="1">
      <alignment horizontal="center" wrapText="1"/>
    </xf>
    <xf numFmtId="4" fontId="55" fillId="0" borderId="17" xfId="0" applyNumberFormat="1" applyFont="1" applyFill="1" applyBorder="1" applyAlignment="1">
      <alignment/>
    </xf>
    <xf numFmtId="4" fontId="55" fillId="0" borderId="17" xfId="47" applyNumberFormat="1" applyFont="1" applyFill="1" applyBorder="1" applyAlignment="1">
      <alignment/>
    </xf>
    <xf numFmtId="4" fontId="55" fillId="0" borderId="18" xfId="0" applyNumberFormat="1" applyFont="1" applyFill="1" applyBorder="1" applyAlignment="1">
      <alignment/>
    </xf>
    <xf numFmtId="173" fontId="55" fillId="0" borderId="17" xfId="0" applyNumberFormat="1" applyFont="1" applyFill="1" applyBorder="1" applyAlignment="1">
      <alignment horizontal="left" vertical="center" wrapText="1"/>
    </xf>
    <xf numFmtId="173" fontId="54" fillId="0" borderId="17" xfId="0" applyNumberFormat="1" applyFont="1" applyFill="1" applyBorder="1" applyAlignment="1">
      <alignment horizontal="left" vertical="center" wrapText="1"/>
    </xf>
    <xf numFmtId="4" fontId="5" fillId="0" borderId="19" xfId="0" applyNumberFormat="1" applyFont="1" applyFill="1" applyBorder="1" applyAlignment="1">
      <alignment vertical="center" wrapText="1"/>
    </xf>
    <xf numFmtId="4" fontId="5" fillId="0" borderId="20" xfId="0" applyNumberFormat="1" applyFont="1" applyFill="1" applyBorder="1" applyAlignment="1">
      <alignment vertical="center" wrapText="1"/>
    </xf>
    <xf numFmtId="4" fontId="11" fillId="0" borderId="21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55" fillId="0" borderId="17" xfId="0" applyNumberFormat="1" applyFont="1" applyFill="1" applyBorder="1" applyAlignment="1">
      <alignment horizontal="left" vertical="center" wrapText="1"/>
    </xf>
    <xf numFmtId="173" fontId="55" fillId="0" borderId="17" xfId="0" applyNumberFormat="1" applyFont="1" applyFill="1" applyBorder="1" applyAlignment="1">
      <alignment horizontal="center" vertical="center" wrapText="1"/>
    </xf>
    <xf numFmtId="0" fontId="55" fillId="0" borderId="17" xfId="0" applyNumberFormat="1" applyFont="1" applyFill="1" applyBorder="1" applyAlignment="1">
      <alignment vertical="center"/>
    </xf>
    <xf numFmtId="4" fontId="55" fillId="0" borderId="17" xfId="0" applyNumberFormat="1" applyFont="1" applyFill="1" applyBorder="1" applyAlignment="1">
      <alignment vertical="center"/>
    </xf>
    <xf numFmtId="4" fontId="55" fillId="0" borderId="17" xfId="47" applyNumberFormat="1" applyFont="1" applyFill="1" applyBorder="1" applyAlignment="1">
      <alignment vertical="center"/>
    </xf>
    <xf numFmtId="4" fontId="55" fillId="0" borderId="18" xfId="0" applyNumberFormat="1" applyFont="1" applyFill="1" applyBorder="1" applyAlignment="1">
      <alignment vertical="center"/>
    </xf>
    <xf numFmtId="4" fontId="11" fillId="0" borderId="22" xfId="0" applyNumberFormat="1" applyFont="1" applyFill="1" applyBorder="1" applyAlignment="1">
      <alignment vertical="center"/>
    </xf>
    <xf numFmtId="4" fontId="55" fillId="0" borderId="23" xfId="0" applyNumberFormat="1" applyFont="1" applyFill="1" applyBorder="1" applyAlignment="1" applyProtection="1">
      <alignment vertical="center"/>
      <protection hidden="1" locked="0"/>
    </xf>
    <xf numFmtId="4" fontId="55" fillId="0" borderId="24" xfId="0" applyNumberFormat="1" applyFont="1" applyFill="1" applyBorder="1" applyAlignment="1" applyProtection="1">
      <alignment vertical="center"/>
      <protection hidden="1" locked="0"/>
    </xf>
    <xf numFmtId="4" fontId="9" fillId="0" borderId="25" xfId="0" applyNumberFormat="1" applyFont="1" applyFill="1" applyBorder="1" applyAlignment="1" applyProtection="1">
      <alignment vertical="center"/>
      <protection hidden="1" locked="0"/>
    </xf>
    <xf numFmtId="0" fontId="55" fillId="0" borderId="15" xfId="0" applyNumberFormat="1" applyFont="1" applyFill="1" applyBorder="1" applyAlignment="1">
      <alignment horizontal="center" vertical="center"/>
    </xf>
    <xf numFmtId="0" fontId="55" fillId="0" borderId="17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55" fillId="0" borderId="17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center" vertical="center"/>
    </xf>
    <xf numFmtId="0" fontId="54" fillId="0" borderId="27" xfId="0" applyNumberFormat="1" applyFont="1" applyFill="1" applyBorder="1" applyAlignment="1">
      <alignment horizontal="center"/>
    </xf>
    <xf numFmtId="0" fontId="54" fillId="0" borderId="28" xfId="0" applyNumberFormat="1" applyFont="1" applyFill="1" applyBorder="1" applyAlignment="1">
      <alignment horizontal="center"/>
    </xf>
    <xf numFmtId="0" fontId="55" fillId="0" borderId="28" xfId="0" applyNumberFormat="1" applyFont="1" applyFill="1" applyBorder="1" applyAlignment="1">
      <alignment horizontal="center" vertical="center"/>
    </xf>
    <xf numFmtId="0" fontId="54" fillId="0" borderId="28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14" fillId="0" borderId="28" xfId="0" applyNumberFormat="1" applyFont="1" applyFill="1" applyBorder="1" applyAlignment="1">
      <alignment horizontal="center" vertical="center"/>
    </xf>
    <xf numFmtId="173" fontId="14" fillId="0" borderId="17" xfId="0" applyNumberFormat="1" applyFont="1" applyFill="1" applyBorder="1" applyAlignment="1">
      <alignment horizontal="left" vertical="center" wrapText="1"/>
    </xf>
    <xf numFmtId="173" fontId="14" fillId="0" borderId="17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/>
    </xf>
    <xf numFmtId="4" fontId="14" fillId="0" borderId="17" xfId="0" applyNumberFormat="1" applyFont="1" applyFill="1" applyBorder="1" applyAlignment="1">
      <alignment vertical="center"/>
    </xf>
    <xf numFmtId="4" fontId="14" fillId="0" borderId="17" xfId="47" applyNumberFormat="1" applyFont="1" applyFill="1" applyBorder="1" applyAlignment="1">
      <alignment vertical="center"/>
    </xf>
    <xf numFmtId="4" fontId="14" fillId="0" borderId="18" xfId="0" applyNumberFormat="1" applyFont="1" applyFill="1" applyBorder="1" applyAlignment="1">
      <alignment vertical="center"/>
    </xf>
    <xf numFmtId="4" fontId="14" fillId="0" borderId="22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/>
    </xf>
    <xf numFmtId="0" fontId="54" fillId="0" borderId="17" xfId="0" applyFont="1" applyFill="1" applyBorder="1" applyAlignment="1">
      <alignment horizontal="justify" vertical="center"/>
    </xf>
    <xf numFmtId="0" fontId="55" fillId="0" borderId="17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2" fontId="8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/>
    </xf>
    <xf numFmtId="0" fontId="2" fillId="0" borderId="29" xfId="0" applyFont="1" applyFill="1" applyBorder="1" applyAlignment="1">
      <alignment horizontal="center"/>
    </xf>
    <xf numFmtId="2" fontId="56" fillId="0" borderId="3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7" fontId="4" fillId="0" borderId="33" xfId="0" applyNumberFormat="1" applyFont="1" applyFill="1" applyBorder="1" applyAlignment="1">
      <alignment horizontal="center" vertical="center"/>
    </xf>
    <xf numFmtId="17" fontId="4" fillId="0" borderId="34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73" fontId="54" fillId="0" borderId="39" xfId="0" applyNumberFormat="1" applyFont="1" applyFill="1" applyBorder="1" applyAlignment="1">
      <alignment horizontal="center" vertical="center"/>
    </xf>
    <xf numFmtId="173" fontId="54" fillId="0" borderId="4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2" fontId="9" fillId="0" borderId="42" xfId="0" applyNumberFormat="1" applyFont="1" applyFill="1" applyBorder="1" applyAlignment="1">
      <alignment horizontal="center" vertical="center"/>
    </xf>
    <xf numFmtId="2" fontId="9" fillId="0" borderId="41" xfId="0" applyNumberFormat="1" applyFont="1" applyFill="1" applyBorder="1" applyAlignment="1">
      <alignment horizontal="center" vertical="center"/>
    </xf>
    <xf numFmtId="2" fontId="10" fillId="0" borderId="42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25" xfId="0" applyNumberFormat="1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0</xdr:row>
      <xdr:rowOff>28575</xdr:rowOff>
    </xdr:from>
    <xdr:to>
      <xdr:col>9</xdr:col>
      <xdr:colOff>981075</xdr:colOff>
      <xdr:row>2</xdr:row>
      <xdr:rowOff>428625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68450" y="28575"/>
          <a:ext cx="7143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0</xdr:row>
      <xdr:rowOff>104775</xdr:rowOff>
    </xdr:from>
    <xdr:to>
      <xdr:col>2</xdr:col>
      <xdr:colOff>1847850</xdr:colOff>
      <xdr:row>2</xdr:row>
      <xdr:rowOff>333375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2125" y="104775"/>
          <a:ext cx="15049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BreakPreview" zoomScale="80" zoomScaleNormal="85" zoomScaleSheetLayoutView="80" zoomScalePageLayoutView="0" workbookViewId="0" topLeftCell="A1">
      <selection activeCell="F7" sqref="F7:F8"/>
    </sheetView>
  </sheetViews>
  <sheetFormatPr defaultColWidth="9.140625" defaultRowHeight="12.75"/>
  <cols>
    <col min="1" max="1" width="9.140625" style="2" customWidth="1"/>
    <col min="2" max="2" width="12.140625" style="2" customWidth="1"/>
    <col min="3" max="3" width="57.00390625" style="2" customWidth="1"/>
    <col min="4" max="4" width="21.57421875" style="2" customWidth="1"/>
    <col min="5" max="5" width="11.00390625" style="1" customWidth="1"/>
    <col min="6" max="6" width="28.00390625" style="2" customWidth="1"/>
    <col min="7" max="7" width="18.57421875" style="2" customWidth="1"/>
    <col min="8" max="8" width="22.140625" style="2" customWidth="1"/>
    <col min="9" max="9" width="30.421875" style="2" customWidth="1"/>
    <col min="10" max="10" width="18.57421875" style="2" customWidth="1"/>
    <col min="11" max="16384" width="9.140625" style="2" customWidth="1"/>
  </cols>
  <sheetData>
    <row r="1" spans="1:10" ht="37.5" customHeight="1">
      <c r="A1" s="49"/>
      <c r="B1" s="113"/>
      <c r="C1" s="114"/>
      <c r="D1" s="107" t="s">
        <v>0</v>
      </c>
      <c r="E1" s="108"/>
      <c r="F1" s="108"/>
      <c r="G1" s="108"/>
      <c r="H1" s="108"/>
      <c r="I1" s="108"/>
      <c r="J1" s="117"/>
    </row>
    <row r="2" spans="1:10" ht="36" customHeight="1">
      <c r="A2" s="49"/>
      <c r="B2" s="115"/>
      <c r="C2" s="116"/>
      <c r="D2" s="3" t="s">
        <v>1</v>
      </c>
      <c r="E2" s="109" t="s">
        <v>66</v>
      </c>
      <c r="F2" s="110"/>
      <c r="G2" s="110"/>
      <c r="H2" s="110"/>
      <c r="I2" s="110"/>
      <c r="J2" s="118"/>
    </row>
    <row r="3" spans="1:10" ht="36" customHeight="1">
      <c r="A3" s="49"/>
      <c r="B3" s="115"/>
      <c r="C3" s="116"/>
      <c r="D3" s="51" t="s">
        <v>2</v>
      </c>
      <c r="E3" s="111" t="s">
        <v>56</v>
      </c>
      <c r="F3" s="112"/>
      <c r="G3" s="112"/>
      <c r="H3" s="112"/>
      <c r="I3" s="112"/>
      <c r="J3" s="118"/>
    </row>
    <row r="4" spans="1:10" ht="52.5" customHeight="1">
      <c r="A4" s="49"/>
      <c r="B4" s="119" t="s">
        <v>81</v>
      </c>
      <c r="C4" s="120"/>
      <c r="D4" s="120"/>
      <c r="E4" s="120"/>
      <c r="F4" s="121"/>
      <c r="G4" s="122"/>
      <c r="H4" s="122"/>
      <c r="I4" s="122"/>
      <c r="J4" s="122"/>
    </row>
    <row r="5" spans="1:10" ht="31.5" customHeight="1">
      <c r="A5" s="49"/>
      <c r="B5" s="123" t="s">
        <v>82</v>
      </c>
      <c r="C5" s="123"/>
      <c r="D5" s="123"/>
      <c r="E5" s="122"/>
      <c r="F5" s="122"/>
      <c r="G5" s="122"/>
      <c r="H5" s="122"/>
      <c r="I5" s="122"/>
      <c r="J5" s="122"/>
    </row>
    <row r="6" spans="1:10" s="1" customFormat="1" ht="24.75" customHeight="1" thickBot="1">
      <c r="A6" s="50"/>
      <c r="B6" s="52"/>
      <c r="C6" s="4"/>
      <c r="D6" s="4"/>
      <c r="E6" s="5"/>
      <c r="F6" s="90" t="s">
        <v>3</v>
      </c>
      <c r="G6" s="91"/>
      <c r="H6" s="92"/>
      <c r="I6" s="93"/>
      <c r="J6" s="94"/>
    </row>
    <row r="7" spans="1:10" s="1" customFormat="1" ht="15.75" customHeight="1" thickBot="1">
      <c r="A7" s="50"/>
      <c r="B7" s="84" t="s">
        <v>4</v>
      </c>
      <c r="C7" s="86" t="s">
        <v>5</v>
      </c>
      <c r="D7" s="88" t="s">
        <v>6</v>
      </c>
      <c r="E7" s="86" t="s">
        <v>7</v>
      </c>
      <c r="F7" s="86" t="s">
        <v>8</v>
      </c>
      <c r="G7" s="86" t="s">
        <v>9</v>
      </c>
      <c r="H7" s="95" t="s">
        <v>10</v>
      </c>
      <c r="I7" s="96"/>
      <c r="J7" s="97"/>
    </row>
    <row r="8" spans="1:10" s="1" customFormat="1" ht="45.75" customHeight="1" thickBot="1">
      <c r="A8" s="50"/>
      <c r="B8" s="85"/>
      <c r="C8" s="87"/>
      <c r="D8" s="89"/>
      <c r="E8" s="87"/>
      <c r="F8" s="87"/>
      <c r="G8" s="87"/>
      <c r="H8" s="6" t="s">
        <v>11</v>
      </c>
      <c r="I8" s="6" t="s">
        <v>12</v>
      </c>
      <c r="J8" s="23" t="s">
        <v>13</v>
      </c>
    </row>
    <row r="9" spans="1:10" s="1" customFormat="1" ht="45.75" customHeight="1" thickBot="1">
      <c r="A9" s="53"/>
      <c r="B9" s="44"/>
      <c r="C9" s="7" t="s">
        <v>14</v>
      </c>
      <c r="D9" s="8"/>
      <c r="E9" s="7"/>
      <c r="F9" s="7"/>
      <c r="G9" s="7"/>
      <c r="H9" s="9"/>
      <c r="I9" s="10"/>
      <c r="J9" s="24"/>
    </row>
    <row r="10" spans="1:10" ht="14.25">
      <c r="A10" s="45">
        <v>1</v>
      </c>
      <c r="B10" s="45">
        <v>1</v>
      </c>
      <c r="C10" s="11" t="s">
        <v>15</v>
      </c>
      <c r="D10" s="12"/>
      <c r="E10" s="40"/>
      <c r="F10" s="13"/>
      <c r="G10" s="14"/>
      <c r="H10" s="13"/>
      <c r="I10" s="15"/>
      <c r="J10" s="25"/>
    </row>
    <row r="11" spans="1:10" ht="14.25">
      <c r="A11" s="46" t="s">
        <v>16</v>
      </c>
      <c r="B11" s="46" t="s">
        <v>16</v>
      </c>
      <c r="C11" s="16" t="s">
        <v>17</v>
      </c>
      <c r="D11" s="17"/>
      <c r="E11" s="41"/>
      <c r="F11" s="18"/>
      <c r="G11" s="19"/>
      <c r="H11" s="18"/>
      <c r="I11" s="20"/>
      <c r="J11" s="25"/>
    </row>
    <row r="12" spans="1:10" ht="57">
      <c r="A12" s="54" t="s">
        <v>18</v>
      </c>
      <c r="B12" s="47">
        <v>90781</v>
      </c>
      <c r="C12" s="21" t="s">
        <v>19</v>
      </c>
      <c r="D12" s="31" t="s">
        <v>20</v>
      </c>
      <c r="E12" s="41">
        <v>1</v>
      </c>
      <c r="F12" s="33">
        <v>800</v>
      </c>
      <c r="G12" s="34">
        <f>F12*E12</f>
        <v>800</v>
      </c>
      <c r="H12" s="33">
        <f aca="true" t="shared" si="0" ref="H12:H37">G12*0.98</f>
        <v>784</v>
      </c>
      <c r="I12" s="35">
        <f aca="true" t="shared" si="1" ref="I12:I25">G12-H12</f>
        <v>16</v>
      </c>
      <c r="J12" s="36"/>
    </row>
    <row r="13" spans="1:10" ht="57">
      <c r="A13" s="54" t="s">
        <v>21</v>
      </c>
      <c r="B13" s="47">
        <v>90781</v>
      </c>
      <c r="C13" s="21" t="s">
        <v>22</v>
      </c>
      <c r="D13" s="31" t="s">
        <v>20</v>
      </c>
      <c r="E13" s="41">
        <v>1</v>
      </c>
      <c r="F13" s="33">
        <v>800</v>
      </c>
      <c r="G13" s="34">
        <f aca="true" t="shared" si="2" ref="G13:G36">F13*E13</f>
        <v>800</v>
      </c>
      <c r="H13" s="33">
        <f t="shared" si="0"/>
        <v>784</v>
      </c>
      <c r="I13" s="35">
        <f t="shared" si="1"/>
        <v>16</v>
      </c>
      <c r="J13" s="36"/>
    </row>
    <row r="14" spans="1:10" ht="39.75" customHeight="1">
      <c r="A14" s="54" t="s">
        <v>23</v>
      </c>
      <c r="B14" s="47">
        <v>94296</v>
      </c>
      <c r="C14" s="21" t="s">
        <v>24</v>
      </c>
      <c r="D14" s="31" t="s">
        <v>20</v>
      </c>
      <c r="E14" s="41">
        <v>1</v>
      </c>
      <c r="F14" s="33">
        <v>1000</v>
      </c>
      <c r="G14" s="34">
        <f t="shared" si="2"/>
        <v>1000</v>
      </c>
      <c r="H14" s="33">
        <f t="shared" si="0"/>
        <v>980</v>
      </c>
      <c r="I14" s="35">
        <f t="shared" si="1"/>
        <v>20</v>
      </c>
      <c r="J14" s="36"/>
    </row>
    <row r="15" spans="1:10" ht="42.75">
      <c r="A15" s="54" t="s">
        <v>57</v>
      </c>
      <c r="B15" s="47">
        <v>94296</v>
      </c>
      <c r="C15" s="21" t="s">
        <v>25</v>
      </c>
      <c r="D15" s="31" t="s">
        <v>20</v>
      </c>
      <c r="E15" s="41">
        <v>1</v>
      </c>
      <c r="F15" s="33">
        <v>800</v>
      </c>
      <c r="G15" s="34">
        <f t="shared" si="2"/>
        <v>800</v>
      </c>
      <c r="H15" s="33">
        <f t="shared" si="0"/>
        <v>784</v>
      </c>
      <c r="I15" s="35">
        <f t="shared" si="1"/>
        <v>16</v>
      </c>
      <c r="J15" s="36"/>
    </row>
    <row r="16" spans="1:10" ht="28.5">
      <c r="A16" s="54" t="s">
        <v>58</v>
      </c>
      <c r="B16" s="55">
        <v>94296</v>
      </c>
      <c r="C16" s="56" t="s">
        <v>26</v>
      </c>
      <c r="D16" s="57" t="s">
        <v>20</v>
      </c>
      <c r="E16" s="58">
        <v>1</v>
      </c>
      <c r="F16" s="59">
        <v>1200</v>
      </c>
      <c r="G16" s="60">
        <f t="shared" si="2"/>
        <v>1200</v>
      </c>
      <c r="H16" s="59">
        <f t="shared" si="0"/>
        <v>1176</v>
      </c>
      <c r="I16" s="61">
        <f t="shared" si="1"/>
        <v>24</v>
      </c>
      <c r="J16" s="62"/>
    </row>
    <row r="17" spans="1:10" ht="14.25">
      <c r="A17" s="63"/>
      <c r="B17" s="48" t="s">
        <v>28</v>
      </c>
      <c r="C17" s="22" t="s">
        <v>29</v>
      </c>
      <c r="D17" s="31"/>
      <c r="E17" s="41"/>
      <c r="F17" s="33"/>
      <c r="G17" s="34"/>
      <c r="H17" s="33"/>
      <c r="I17" s="35"/>
      <c r="J17" s="36"/>
    </row>
    <row r="18" spans="1:10" ht="28.5">
      <c r="A18" s="63" t="s">
        <v>30</v>
      </c>
      <c r="B18" s="47">
        <v>94296</v>
      </c>
      <c r="C18" s="21" t="s">
        <v>27</v>
      </c>
      <c r="D18" s="31" t="s">
        <v>20</v>
      </c>
      <c r="E18" s="41">
        <v>1</v>
      </c>
      <c r="F18" s="33">
        <v>3200</v>
      </c>
      <c r="G18" s="34">
        <f>F18*E18</f>
        <v>3200</v>
      </c>
      <c r="H18" s="33">
        <f>G18*0.98</f>
        <v>3136</v>
      </c>
      <c r="I18" s="35">
        <f>G18-H18</f>
        <v>64</v>
      </c>
      <c r="J18" s="36"/>
    </row>
    <row r="19" spans="1:10" ht="14.25">
      <c r="A19" s="63"/>
      <c r="B19" s="48">
        <v>2</v>
      </c>
      <c r="C19" s="22" t="s">
        <v>31</v>
      </c>
      <c r="D19" s="31"/>
      <c r="E19" s="41"/>
      <c r="F19" s="33"/>
      <c r="G19" s="34"/>
      <c r="H19" s="33"/>
      <c r="I19" s="35"/>
      <c r="J19" s="36"/>
    </row>
    <row r="20" spans="1:10" ht="14.25">
      <c r="A20" s="63"/>
      <c r="B20" s="48" t="s">
        <v>32</v>
      </c>
      <c r="C20" s="22" t="s">
        <v>33</v>
      </c>
      <c r="D20" s="31"/>
      <c r="E20" s="41"/>
      <c r="F20" s="33"/>
      <c r="G20" s="34"/>
      <c r="H20" s="33"/>
      <c r="I20" s="35"/>
      <c r="J20" s="36"/>
    </row>
    <row r="21" spans="1:10" ht="128.25">
      <c r="A21" s="54" t="s">
        <v>34</v>
      </c>
      <c r="B21" s="47">
        <v>93569</v>
      </c>
      <c r="C21" s="43" t="s">
        <v>35</v>
      </c>
      <c r="D21" s="31" t="s">
        <v>20</v>
      </c>
      <c r="E21" s="41">
        <v>1</v>
      </c>
      <c r="F21" s="33">
        <v>2200</v>
      </c>
      <c r="G21" s="34">
        <f t="shared" si="2"/>
        <v>2200</v>
      </c>
      <c r="H21" s="33">
        <f t="shared" si="0"/>
        <v>2156</v>
      </c>
      <c r="I21" s="35">
        <f t="shared" si="1"/>
        <v>44</v>
      </c>
      <c r="J21" s="36"/>
    </row>
    <row r="22" spans="1:10" ht="14.25">
      <c r="A22" s="63"/>
      <c r="B22" s="48" t="s">
        <v>36</v>
      </c>
      <c r="C22" s="64" t="s">
        <v>37</v>
      </c>
      <c r="D22" s="31"/>
      <c r="E22" s="41"/>
      <c r="F22" s="33"/>
      <c r="G22" s="34"/>
      <c r="H22" s="33"/>
      <c r="I22" s="35"/>
      <c r="J22" s="36"/>
    </row>
    <row r="23" spans="1:10" ht="50.25" customHeight="1">
      <c r="A23" s="54" t="s">
        <v>38</v>
      </c>
      <c r="B23" s="47">
        <v>93565</v>
      </c>
      <c r="C23" s="65" t="s">
        <v>70</v>
      </c>
      <c r="D23" s="31" t="s">
        <v>43</v>
      </c>
      <c r="E23" s="41">
        <v>100</v>
      </c>
      <c r="F23" s="33">
        <v>186</v>
      </c>
      <c r="G23" s="34">
        <f t="shared" si="2"/>
        <v>18600</v>
      </c>
      <c r="H23" s="33">
        <f t="shared" si="0"/>
        <v>18228</v>
      </c>
      <c r="I23" s="35">
        <f t="shared" si="1"/>
        <v>372</v>
      </c>
      <c r="J23" s="36"/>
    </row>
    <row r="24" spans="1:10" ht="57">
      <c r="A24" s="54" t="s">
        <v>40</v>
      </c>
      <c r="B24" s="47">
        <v>90781</v>
      </c>
      <c r="C24" s="43" t="s">
        <v>39</v>
      </c>
      <c r="D24" s="31" t="s">
        <v>20</v>
      </c>
      <c r="E24" s="41">
        <v>1</v>
      </c>
      <c r="F24" s="33">
        <v>500</v>
      </c>
      <c r="G24" s="34">
        <f t="shared" si="2"/>
        <v>500</v>
      </c>
      <c r="H24" s="33">
        <f t="shared" si="0"/>
        <v>490</v>
      </c>
      <c r="I24" s="35">
        <f t="shared" si="1"/>
        <v>10</v>
      </c>
      <c r="J24" s="36"/>
    </row>
    <row r="25" spans="1:10" ht="156" customHeight="1">
      <c r="A25" s="54" t="s">
        <v>41</v>
      </c>
      <c r="B25" s="47">
        <v>93565</v>
      </c>
      <c r="C25" s="43" t="s">
        <v>42</v>
      </c>
      <c r="D25" s="31" t="s">
        <v>20</v>
      </c>
      <c r="E25" s="41">
        <v>5</v>
      </c>
      <c r="F25" s="33">
        <v>220</v>
      </c>
      <c r="G25" s="34">
        <f t="shared" si="2"/>
        <v>1100</v>
      </c>
      <c r="H25" s="33">
        <f t="shared" si="0"/>
        <v>1078</v>
      </c>
      <c r="I25" s="35">
        <f t="shared" si="1"/>
        <v>22</v>
      </c>
      <c r="J25" s="36"/>
    </row>
    <row r="26" spans="1:10" ht="14.25">
      <c r="A26" s="63"/>
      <c r="B26" s="48" t="s">
        <v>44</v>
      </c>
      <c r="C26" s="64" t="s">
        <v>45</v>
      </c>
      <c r="D26" s="31"/>
      <c r="E26" s="41"/>
      <c r="F26" s="33"/>
      <c r="G26" s="34"/>
      <c r="H26" s="33"/>
      <c r="I26" s="35"/>
      <c r="J26" s="36"/>
    </row>
    <row r="27" spans="1:10" ht="85.5">
      <c r="A27" s="54" t="s">
        <v>46</v>
      </c>
      <c r="B27" s="47">
        <v>90781</v>
      </c>
      <c r="C27" s="43" t="s">
        <v>47</v>
      </c>
      <c r="D27" s="31" t="s">
        <v>20</v>
      </c>
      <c r="E27" s="41">
        <v>1</v>
      </c>
      <c r="F27" s="33">
        <v>800</v>
      </c>
      <c r="G27" s="34">
        <f t="shared" si="2"/>
        <v>800</v>
      </c>
      <c r="H27" s="33">
        <f t="shared" si="0"/>
        <v>784</v>
      </c>
      <c r="I27" s="35">
        <f aca="true" t="shared" si="3" ref="I27:I36">G27-H27</f>
        <v>16</v>
      </c>
      <c r="J27" s="36"/>
    </row>
    <row r="28" spans="1:10" ht="42.75">
      <c r="A28" s="54" t="s">
        <v>48</v>
      </c>
      <c r="B28" s="47">
        <v>90781</v>
      </c>
      <c r="C28" s="21" t="s">
        <v>71</v>
      </c>
      <c r="D28" s="31" t="s">
        <v>43</v>
      </c>
      <c r="E28" s="41">
        <v>100</v>
      </c>
      <c r="F28" s="33">
        <v>42.5</v>
      </c>
      <c r="G28" s="34">
        <f t="shared" si="2"/>
        <v>4250</v>
      </c>
      <c r="H28" s="33">
        <f t="shared" si="0"/>
        <v>4165</v>
      </c>
      <c r="I28" s="35">
        <f t="shared" si="3"/>
        <v>85</v>
      </c>
      <c r="J28" s="36"/>
    </row>
    <row r="29" spans="1:10" ht="28.5">
      <c r="A29" s="54" t="s">
        <v>78</v>
      </c>
      <c r="B29" s="47">
        <v>90781</v>
      </c>
      <c r="C29" s="21" t="s">
        <v>72</v>
      </c>
      <c r="D29" s="31" t="s">
        <v>20</v>
      </c>
      <c r="E29" s="41">
        <v>5</v>
      </c>
      <c r="F29" s="33">
        <v>240</v>
      </c>
      <c r="G29" s="34">
        <f>F29*E29</f>
        <v>1200</v>
      </c>
      <c r="H29" s="33">
        <f>G29*0.98</f>
        <v>1176</v>
      </c>
      <c r="I29" s="35">
        <f>G29-H29</f>
        <v>24</v>
      </c>
      <c r="J29" s="36"/>
    </row>
    <row r="30" spans="1:10" ht="28.5">
      <c r="A30" s="54" t="s">
        <v>79</v>
      </c>
      <c r="B30" s="47">
        <v>90781</v>
      </c>
      <c r="C30" s="21" t="s">
        <v>73</v>
      </c>
      <c r="D30" s="31" t="s">
        <v>20</v>
      </c>
      <c r="E30" s="41">
        <v>5</v>
      </c>
      <c r="F30" s="33">
        <v>160</v>
      </c>
      <c r="G30" s="34">
        <f>F30*E30</f>
        <v>800</v>
      </c>
      <c r="H30" s="33">
        <f>G30*0.98</f>
        <v>784</v>
      </c>
      <c r="I30" s="35">
        <f>G30-H30</f>
        <v>16</v>
      </c>
      <c r="J30" s="36"/>
    </row>
    <row r="31" spans="1:10" ht="28.5">
      <c r="A31" s="54" t="s">
        <v>80</v>
      </c>
      <c r="B31" s="47">
        <v>90782</v>
      </c>
      <c r="C31" s="21" t="s">
        <v>74</v>
      </c>
      <c r="D31" s="31" t="s">
        <v>20</v>
      </c>
      <c r="E31" s="41">
        <v>5</v>
      </c>
      <c r="F31" s="33">
        <v>360</v>
      </c>
      <c r="G31" s="34">
        <f>F31*E31</f>
        <v>1800</v>
      </c>
      <c r="H31" s="33">
        <f>G31*0.98</f>
        <v>1764</v>
      </c>
      <c r="I31" s="35">
        <f>G31-H31</f>
        <v>36</v>
      </c>
      <c r="J31" s="36"/>
    </row>
    <row r="32" spans="1:10" ht="28.5">
      <c r="A32" s="54"/>
      <c r="B32" s="48" t="s">
        <v>59</v>
      </c>
      <c r="C32" s="22" t="s">
        <v>49</v>
      </c>
      <c r="D32" s="31"/>
      <c r="E32" s="41"/>
      <c r="F32" s="33"/>
      <c r="G32" s="34"/>
      <c r="H32" s="33"/>
      <c r="I32" s="35"/>
      <c r="J32" s="36"/>
    </row>
    <row r="33" spans="1:10" ht="28.5">
      <c r="A33" s="54" t="s">
        <v>60</v>
      </c>
      <c r="B33" s="47">
        <v>90781</v>
      </c>
      <c r="C33" s="21" t="s">
        <v>50</v>
      </c>
      <c r="D33" s="31" t="s">
        <v>20</v>
      </c>
      <c r="E33" s="41">
        <v>1</v>
      </c>
      <c r="F33" s="33">
        <v>1000</v>
      </c>
      <c r="G33" s="34">
        <f t="shared" si="2"/>
        <v>1000</v>
      </c>
      <c r="H33" s="33">
        <f t="shared" si="0"/>
        <v>980</v>
      </c>
      <c r="I33" s="35">
        <f t="shared" si="3"/>
        <v>20</v>
      </c>
      <c r="J33" s="36"/>
    </row>
    <row r="34" spans="1:10" ht="144.75" customHeight="1">
      <c r="A34" s="54" t="s">
        <v>61</v>
      </c>
      <c r="B34" s="47">
        <v>90781</v>
      </c>
      <c r="C34" s="30" t="s">
        <v>75</v>
      </c>
      <c r="D34" s="31" t="s">
        <v>20</v>
      </c>
      <c r="E34" s="41">
        <v>5</v>
      </c>
      <c r="F34" s="33">
        <v>1700</v>
      </c>
      <c r="G34" s="34">
        <f t="shared" si="2"/>
        <v>8500</v>
      </c>
      <c r="H34" s="33">
        <f t="shared" si="0"/>
        <v>8330</v>
      </c>
      <c r="I34" s="35">
        <f t="shared" si="3"/>
        <v>170</v>
      </c>
      <c r="J34" s="36"/>
    </row>
    <row r="35" spans="1:10" ht="137.25" customHeight="1">
      <c r="A35" s="54" t="s">
        <v>62</v>
      </c>
      <c r="B35" s="47">
        <v>90781</v>
      </c>
      <c r="C35" s="21" t="s">
        <v>51</v>
      </c>
      <c r="D35" s="31" t="s">
        <v>20</v>
      </c>
      <c r="E35" s="41">
        <v>1</v>
      </c>
      <c r="F35" s="33">
        <v>800</v>
      </c>
      <c r="G35" s="34">
        <f t="shared" si="2"/>
        <v>800</v>
      </c>
      <c r="H35" s="33">
        <f t="shared" si="0"/>
        <v>784</v>
      </c>
      <c r="I35" s="35">
        <f t="shared" si="3"/>
        <v>16</v>
      </c>
      <c r="J35" s="36"/>
    </row>
    <row r="36" spans="1:10" ht="28.5">
      <c r="A36" s="54" t="s">
        <v>63</v>
      </c>
      <c r="B36" s="47">
        <v>90781</v>
      </c>
      <c r="C36" s="21" t="s">
        <v>77</v>
      </c>
      <c r="D36" s="31" t="s">
        <v>20</v>
      </c>
      <c r="E36" s="41">
        <v>1</v>
      </c>
      <c r="F36" s="33">
        <v>500</v>
      </c>
      <c r="G36" s="34">
        <f t="shared" si="2"/>
        <v>500</v>
      </c>
      <c r="H36" s="33">
        <f t="shared" si="0"/>
        <v>490</v>
      </c>
      <c r="I36" s="35">
        <f t="shared" si="3"/>
        <v>10</v>
      </c>
      <c r="J36" s="36"/>
    </row>
    <row r="37" spans="1:10" ht="28.5">
      <c r="A37" s="54" t="s">
        <v>64</v>
      </c>
      <c r="B37" s="47">
        <v>90781</v>
      </c>
      <c r="C37" s="21" t="s">
        <v>52</v>
      </c>
      <c r="D37" s="31" t="s">
        <v>20</v>
      </c>
      <c r="E37" s="41">
        <v>1</v>
      </c>
      <c r="F37" s="33">
        <v>800</v>
      </c>
      <c r="G37" s="34">
        <f>F37*E37</f>
        <v>800</v>
      </c>
      <c r="H37" s="33">
        <f t="shared" si="0"/>
        <v>784</v>
      </c>
      <c r="I37" s="35">
        <f>G37-H37</f>
        <v>16</v>
      </c>
      <c r="J37" s="36"/>
    </row>
    <row r="38" spans="1:10" ht="33.75" customHeight="1" thickBot="1">
      <c r="A38" s="54" t="s">
        <v>65</v>
      </c>
      <c r="B38" s="47">
        <v>90781</v>
      </c>
      <c r="C38" s="32" t="s">
        <v>76</v>
      </c>
      <c r="D38" s="31" t="s">
        <v>20</v>
      </c>
      <c r="E38" s="41">
        <v>1</v>
      </c>
      <c r="F38" s="33">
        <v>3200</v>
      </c>
      <c r="G38" s="34">
        <f>F38*E38</f>
        <v>3200</v>
      </c>
      <c r="H38" s="33">
        <f>G38*0.98</f>
        <v>3136</v>
      </c>
      <c r="I38" s="35">
        <f>G38-H38</f>
        <v>64</v>
      </c>
      <c r="J38" s="36"/>
    </row>
    <row r="39" spans="1:10" ht="15.75" customHeight="1" thickBot="1">
      <c r="A39" s="63"/>
      <c r="B39" s="98" t="s">
        <v>53</v>
      </c>
      <c r="C39" s="98"/>
      <c r="D39" s="98"/>
      <c r="E39" s="98"/>
      <c r="F39" s="99"/>
      <c r="G39" s="37">
        <f>SUM(G12:G37)</f>
        <v>50650</v>
      </c>
      <c r="H39" s="37">
        <f>SUM(H12+H13+H14+H15+H16+H18+H21+H23+H24+H25+H27+H28+H29+H30+H31+H33+H34+H35+H36+H37+H38)</f>
        <v>52773</v>
      </c>
      <c r="I39" s="38">
        <f>SUM(I12+I13+I14+I15+I16+I18+I21+I23+I24+I25+I27+I28+I29+I30+I31+I33+I34+I35+I36+I37+I38)</f>
        <v>1077</v>
      </c>
      <c r="J39" s="39"/>
    </row>
    <row r="40" spans="1:12" ht="15" thickBot="1">
      <c r="A40" s="63"/>
      <c r="B40" s="100"/>
      <c r="C40" s="100"/>
      <c r="D40" s="100"/>
      <c r="E40" s="101"/>
      <c r="F40" s="102" t="s">
        <v>54</v>
      </c>
      <c r="G40" s="103"/>
      <c r="H40" s="104">
        <f>SUM(H39+I39)</f>
        <v>53850</v>
      </c>
      <c r="I40" s="105"/>
      <c r="J40" s="106"/>
      <c r="K40" s="26"/>
      <c r="L40" s="27"/>
    </row>
    <row r="41" spans="1:12" ht="14.25">
      <c r="A41" s="66"/>
      <c r="B41" s="67"/>
      <c r="C41" s="67"/>
      <c r="D41" s="67"/>
      <c r="E41" s="68"/>
      <c r="F41" s="28"/>
      <c r="G41" s="28"/>
      <c r="H41" s="28"/>
      <c r="I41" s="28"/>
      <c r="J41" s="28"/>
      <c r="K41" s="26"/>
      <c r="L41" s="27"/>
    </row>
    <row r="42" spans="1:10" ht="12.75">
      <c r="A42" s="66"/>
      <c r="B42" s="66"/>
      <c r="C42" s="66"/>
      <c r="D42" s="66"/>
      <c r="E42" s="69"/>
      <c r="F42" s="66"/>
      <c r="G42" s="66"/>
      <c r="H42" s="66"/>
      <c r="I42" s="66"/>
      <c r="J42" s="66"/>
    </row>
    <row r="43" spans="1:10" ht="12.75">
      <c r="A43" s="66"/>
      <c r="B43" s="66"/>
      <c r="C43" s="66"/>
      <c r="D43" s="66"/>
      <c r="E43" s="69"/>
      <c r="F43" s="66"/>
      <c r="G43" s="66"/>
      <c r="H43" s="66"/>
      <c r="I43" s="66"/>
      <c r="J43" s="66"/>
    </row>
    <row r="44" spans="1:12" ht="14.25">
      <c r="A44" s="66"/>
      <c r="B44" s="70"/>
      <c r="C44" s="66"/>
      <c r="D44" s="70"/>
      <c r="E44" s="71"/>
      <c r="F44" s="72"/>
      <c r="G44" s="72"/>
      <c r="H44" s="72"/>
      <c r="I44" s="72"/>
      <c r="J44" s="73"/>
      <c r="K44" s="26"/>
      <c r="L44" s="27"/>
    </row>
    <row r="45" spans="1:10" ht="13.5" thickBot="1">
      <c r="A45" s="66"/>
      <c r="B45" s="66"/>
      <c r="C45" s="74"/>
      <c r="D45" s="66"/>
      <c r="E45" s="69"/>
      <c r="F45" s="66"/>
      <c r="G45" s="66"/>
      <c r="H45" s="81"/>
      <c r="I45" s="81"/>
      <c r="J45" s="66"/>
    </row>
    <row r="46" spans="1:12" ht="15" thickTop="1">
      <c r="A46" s="66"/>
      <c r="B46" s="70"/>
      <c r="C46" s="75" t="s">
        <v>67</v>
      </c>
      <c r="D46" s="76"/>
      <c r="E46" s="71"/>
      <c r="F46" s="72"/>
      <c r="G46" s="72"/>
      <c r="H46" s="82" t="s">
        <v>68</v>
      </c>
      <c r="I46" s="82"/>
      <c r="J46" s="73"/>
      <c r="K46" s="26"/>
      <c r="L46" s="27"/>
    </row>
    <row r="47" spans="1:12" ht="14.25">
      <c r="A47" s="66"/>
      <c r="B47" s="77"/>
      <c r="C47" s="78" t="s">
        <v>55</v>
      </c>
      <c r="D47" s="77"/>
      <c r="E47" s="79"/>
      <c r="F47" s="80"/>
      <c r="G47" s="80"/>
      <c r="H47" s="83" t="s">
        <v>69</v>
      </c>
      <c r="I47" s="83"/>
      <c r="J47" s="80"/>
      <c r="K47" s="27"/>
      <c r="L47" s="27"/>
    </row>
    <row r="48" spans="5:12" ht="12.75">
      <c r="E48" s="42"/>
      <c r="F48" s="27"/>
      <c r="G48" s="27"/>
      <c r="H48" s="27"/>
      <c r="I48" s="27"/>
      <c r="J48" s="27"/>
      <c r="K48" s="27"/>
      <c r="L48" s="27"/>
    </row>
    <row r="49" spans="3:12" ht="12.75">
      <c r="C49" s="29"/>
      <c r="E49" s="42"/>
      <c r="F49" s="27"/>
      <c r="G49" s="27"/>
      <c r="H49" s="27"/>
      <c r="I49" s="27"/>
      <c r="J49" s="27"/>
      <c r="K49" s="27"/>
      <c r="L49" s="27"/>
    </row>
  </sheetData>
  <sheetProtection/>
  <mergeCells count="23">
    <mergeCell ref="B5:D5"/>
    <mergeCell ref="D1:I1"/>
    <mergeCell ref="E2:I2"/>
    <mergeCell ref="E3:I3"/>
    <mergeCell ref="B1:C3"/>
    <mergeCell ref="B4:F4"/>
    <mergeCell ref="J1:J3"/>
    <mergeCell ref="F6:G6"/>
    <mergeCell ref="H6:J6"/>
    <mergeCell ref="H7:J7"/>
    <mergeCell ref="B39:F39"/>
    <mergeCell ref="B40:E40"/>
    <mergeCell ref="F40:G40"/>
    <mergeCell ref="H40:J40"/>
    <mergeCell ref="H45:I45"/>
    <mergeCell ref="H46:I46"/>
    <mergeCell ref="H47:I47"/>
    <mergeCell ref="B7:B8"/>
    <mergeCell ref="C7:C8"/>
    <mergeCell ref="D7:D8"/>
    <mergeCell ref="E7:E8"/>
    <mergeCell ref="F7:F8"/>
    <mergeCell ref="G7:G8"/>
  </mergeCells>
  <printOptions horizontalCentered="1" verticalCentered="1"/>
  <pageMargins left="0.5511811023622047" right="0.5118110236220472" top="0.35433070866141736" bottom="0.5118110236220472" header="0" footer="0.3937007874015748"/>
  <pageSetup fitToHeight="2" horizontalDpi="600" verticalDpi="600" orientation="portrait" paperSize="9" scale="40" r:id="rId2"/>
  <ignoredErrors>
    <ignoredError sqref="G39:I39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9" right="0.79" top="0.98" bottom="0.98" header="0.49" footer="0.49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User</cp:lastModifiedBy>
  <cp:lastPrinted>2020-07-21T16:47:23Z</cp:lastPrinted>
  <dcterms:created xsi:type="dcterms:W3CDTF">1999-02-01T16:53:28Z</dcterms:created>
  <dcterms:modified xsi:type="dcterms:W3CDTF">2020-07-24T17:50:56Z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1046-10.2.0.7587</vt:lpwstr>
  </property>
</Properties>
</file>