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90" windowHeight="7410"/>
  </bookViews>
  <sheets>
    <sheet name="BOMBEIRO GRANDUQUE" sheetId="6" r:id="rId1"/>
    <sheet name="cronograma2" sheetId="7" r:id="rId2"/>
  </sheets>
  <externalReferences>
    <externalReference r:id="rId3"/>
  </externalReferences>
  <definedNames>
    <definedName name="_xlnm.Print_Area" localSheetId="0">'BOMBEIRO GRANDUQUE'!$A$1:$H$74</definedName>
  </definedNames>
  <calcPr calcId="144525"/>
  <fileRecoveryPr autoRecover="0"/>
</workbook>
</file>

<file path=xl/calcChain.xml><?xml version="1.0" encoding="utf-8"?>
<calcChain xmlns="http://schemas.openxmlformats.org/spreadsheetml/2006/main">
  <c r="B15" i="7" l="1"/>
  <c r="B14" i="7"/>
  <c r="B13" i="7"/>
  <c r="B12" i="7"/>
  <c r="B8" i="7"/>
  <c r="G48" i="6" l="1"/>
  <c r="H48" i="6" s="1"/>
  <c r="G61" i="6" l="1"/>
  <c r="H61" i="6" s="1"/>
  <c r="G62" i="6"/>
  <c r="H62" i="6" s="1"/>
  <c r="G63" i="6"/>
  <c r="H63" i="6" s="1"/>
  <c r="G55" i="6"/>
  <c r="H55" i="6" s="1"/>
  <c r="G49" i="6"/>
  <c r="H49" i="6" s="1"/>
  <c r="G50" i="6"/>
  <c r="H50" i="6" s="1"/>
  <c r="G51" i="6"/>
  <c r="H51" i="6" s="1"/>
  <c r="G52" i="6"/>
  <c r="H52" i="6" s="1"/>
  <c r="G53" i="6"/>
  <c r="H53" i="6" s="1"/>
  <c r="G54" i="6"/>
  <c r="H54" i="6" s="1"/>
  <c r="G56" i="6"/>
  <c r="H56" i="6" s="1"/>
  <c r="G57" i="6"/>
  <c r="H57" i="6" s="1"/>
  <c r="G58" i="6"/>
  <c r="H58" i="6" s="1"/>
  <c r="G59" i="6"/>
  <c r="H59" i="6" s="1"/>
  <c r="G60" i="6"/>
  <c r="H60" i="6" s="1"/>
  <c r="G46" i="6"/>
  <c r="H46" i="6" s="1"/>
  <c r="G47" i="6"/>
  <c r="H47" i="6" s="1"/>
  <c r="G64" i="6"/>
  <c r="H64" i="6" s="1"/>
  <c r="G65" i="6"/>
  <c r="H65" i="6" s="1"/>
  <c r="G45" i="6"/>
  <c r="H45" i="6" s="1"/>
  <c r="G23" i="6"/>
  <c r="H23" i="6" s="1"/>
  <c r="G22" i="6"/>
  <c r="H22" i="6" s="1"/>
  <c r="G15" i="6"/>
  <c r="H15" i="6" s="1"/>
  <c r="G14" i="6"/>
  <c r="H14" i="6" s="1"/>
  <c r="G31" i="6"/>
  <c r="H31" i="6" s="1"/>
  <c r="G26" i="6"/>
  <c r="H26" i="6" s="1"/>
  <c r="H16" i="6" l="1"/>
  <c r="C12" i="7" s="1"/>
  <c r="H24" i="6"/>
  <c r="C14" i="7" s="1"/>
  <c r="G44" i="6"/>
  <c r="H44" i="6" s="1"/>
  <c r="G39" i="6"/>
  <c r="H39" i="6" s="1"/>
  <c r="G38" i="6"/>
  <c r="H38" i="6" s="1"/>
  <c r="G43" i="6"/>
  <c r="H43" i="6" s="1"/>
  <c r="G42" i="6"/>
  <c r="H42" i="6" s="1"/>
  <c r="G37" i="6"/>
  <c r="H37" i="6" s="1"/>
  <c r="G40" i="6"/>
  <c r="H40" i="6" s="1"/>
  <c r="G41" i="6"/>
  <c r="H41" i="6" s="1"/>
  <c r="G33" i="6"/>
  <c r="H33" i="6" s="1"/>
  <c r="G34" i="6"/>
  <c r="H34" i="6" s="1"/>
  <c r="G35" i="6"/>
  <c r="H35" i="6" s="1"/>
  <c r="G30" i="6"/>
  <c r="H30" i="6" s="1"/>
  <c r="G32" i="6"/>
  <c r="H32" i="6" s="1"/>
  <c r="G36" i="6"/>
  <c r="H36" i="6" s="1"/>
  <c r="E12" i="7" l="1"/>
  <c r="G14" i="7"/>
  <c r="E14" i="7"/>
  <c r="G29" i="6"/>
  <c r="H29" i="6" s="1"/>
  <c r="G28" i="6"/>
  <c r="H28" i="6" s="1"/>
  <c r="G27" i="6"/>
  <c r="H27" i="6" s="1"/>
  <c r="H66" i="6" s="1"/>
  <c r="C15" i="7" s="1"/>
  <c r="G15" i="7" l="1"/>
  <c r="E15" i="7"/>
  <c r="I15" i="7"/>
  <c r="H17" i="7" s="1"/>
  <c r="G19" i="6"/>
  <c r="H19" i="6" s="1"/>
  <c r="G18" i="6"/>
  <c r="H18" i="6" s="1"/>
  <c r="H20" i="6" l="1"/>
  <c r="C13" i="7" s="1"/>
  <c r="G13" i="7" l="1"/>
  <c r="F17" i="7" s="1"/>
  <c r="E13" i="7"/>
  <c r="C17" i="7"/>
  <c r="C11" i="7" s="1"/>
  <c r="H18" i="7" s="1"/>
  <c r="H67" i="6"/>
  <c r="E17" i="7" l="1"/>
  <c r="D17" i="7"/>
  <c r="D19" i="7" s="1"/>
  <c r="F18" i="7"/>
  <c r="F19" i="7"/>
  <c r="H19" i="7"/>
  <c r="G17" i="7" l="1"/>
  <c r="I17" i="7" s="1"/>
  <c r="D18" i="7"/>
  <c r="I18" i="7" s="1"/>
  <c r="D20" i="7"/>
  <c r="F20" i="7"/>
  <c r="H20" i="7" s="1"/>
</calcChain>
</file>

<file path=xl/sharedStrings.xml><?xml version="1.0" encoding="utf-8"?>
<sst xmlns="http://schemas.openxmlformats.org/spreadsheetml/2006/main" count="229" uniqueCount="171">
  <si>
    <t xml:space="preserve">Item </t>
  </si>
  <si>
    <t>Discriminação dos Serviços</t>
  </si>
  <si>
    <t>1.1</t>
  </si>
  <si>
    <t>1.2</t>
  </si>
  <si>
    <t>M</t>
  </si>
  <si>
    <t>R$</t>
  </si>
  <si>
    <t>%</t>
  </si>
  <si>
    <t>UNID.</t>
  </si>
  <si>
    <t>QUANT.</t>
  </si>
  <si>
    <t>VALOR UNIT.</t>
  </si>
  <si>
    <t>VALOR UNIT. Com BDI de 20,00%</t>
  </si>
  <si>
    <t>TOTAL</t>
  </si>
  <si>
    <t>SUB TOTAL</t>
  </si>
  <si>
    <t xml:space="preserve">PREFEITURA MUNICIPAL DE RIBEIRÃO CORRENTE </t>
  </si>
  <si>
    <t>ESTADO DE SÃO PAULO</t>
  </si>
  <si>
    <t>Município: Ribeirão Corrente- SP</t>
  </si>
  <si>
    <t>SINAPI - SISTEMA NACIONAL DE PESQUISA DE CUSTOS E ÍNDICES DA CONSTRUÇÃO CIVIL</t>
  </si>
  <si>
    <t>ENCARGOS SOCIAIS DESONERADOS: 88,52% (HORA) 50,17% (MÊS) - LOCALIDADE : SAO PAULO</t>
  </si>
  <si>
    <t>PREÇO DE INSUMOS  - MÊS DE COLETA 03/2018 - PESQUISA IBGE - LOCALIDADE SÃO PAULO</t>
  </si>
  <si>
    <t>Obra: Sistema de Segurança Contra Incendio</t>
  </si>
  <si>
    <t>Endereço: RUA MARECHAL DEODORO, N° 815 - CENTRO - RIBEIRÃO CORRENTE - SP</t>
  </si>
  <si>
    <t>ENCANADOR OU BOMBEIRO HIDRÁULICO COM ENCARGOS COMPLEMENTARES</t>
  </si>
  <si>
    <t>H</t>
  </si>
  <si>
    <t>COD. CPOS 172 / SINAPI</t>
  </si>
  <si>
    <t>Botoeira comando liga-desliga sem sinalizador, ref. 3SB06 01-7BG</t>
  </si>
  <si>
    <t>P.13.000.042289</t>
  </si>
  <si>
    <t>Mangueira com adaptador 1 1/2´ x 15m</t>
  </si>
  <si>
    <t>O.16.000.067022</t>
  </si>
  <si>
    <t>P.11.000.066626</t>
  </si>
  <si>
    <t>Extintor manual de pó químico seco classes ABC, capacidade de 6 kg, ref. 2-A NBR 9443 e 20-B NBR 9444 com carga</t>
  </si>
  <si>
    <t>O.16.000.067072</t>
  </si>
  <si>
    <t>ENGENHEIRO CIVIL DE OBRA JUNIOR COM ENCARGOS COMPLEMENTARES</t>
  </si>
  <si>
    <t>74209/001</t>
  </si>
  <si>
    <t>73992/001</t>
  </si>
  <si>
    <t>PLACA DE OBRA EM CHAPA DE ACO GALVANIZADO</t>
  </si>
  <si>
    <t>M²</t>
  </si>
  <si>
    <t>LOCACAO CONVENCIONAL DE OBRA, ATRAVÉS DE GABARITO DE TABUAS CORRIDAS PONTALETADAS A CADA 1,50M, SEM REAPROVEITAMENTO</t>
  </si>
  <si>
    <t>TOTAL DO ITEM 1</t>
  </si>
  <si>
    <t>SERVIÇOS PRELIMINARES</t>
  </si>
  <si>
    <t>MOVIMENTO DE TERRA</t>
  </si>
  <si>
    <t>2.2</t>
  </si>
  <si>
    <t>2.1</t>
  </si>
  <si>
    <t xml:space="preserve">ESCAVAÇÃO MANUAL DE VALA PARA VIGA BALDRAME, COM PREVISÃO DE FÔRMA. </t>
  </si>
  <si>
    <t xml:space="preserve">ESTACA ESCAVADA MECANICAMENTE, SEM FLUIDO ESTABILIZANTE, COM 25 CM DE DIÂMETRO, ATÉ 9 M DE COMPRIMENTO, CONCRETO LANÇADO POR CAMINHÃO BETONEIRA (EXCLUSIVE MOBILIZAÇÃO E DESMOBILIZAÇÃO). </t>
  </si>
  <si>
    <t xml:space="preserve">M </t>
  </si>
  <si>
    <t>TOTAL DO ITEM 2</t>
  </si>
  <si>
    <t>3.1</t>
  </si>
  <si>
    <t>3.2</t>
  </si>
  <si>
    <t>INFRA-ESTRUTURA</t>
  </si>
  <si>
    <t>TOTAL DO ITEM 3</t>
  </si>
  <si>
    <t xml:space="preserve">CONCRETAGEM DE PAREDES EM EDIFICAÇÕES UNIFAMILIARES FEITAS COM SISTEMA DE FÔRMAS MANUSEÁVEIS COM CONCRETO USINADO BOMBEÁVEL, FCK 20 MPA, LAN
ÇADO COM BOMBA LANÇA - LANÇAMENTO, ADENSAMENTO E ACABAMENTO. </t>
  </si>
  <si>
    <t>M³</t>
  </si>
  <si>
    <t>KG</t>
  </si>
  <si>
    <t xml:space="preserve">CORTE E DOBRA DE AÇO CA-50, DIÂMETRO DE 10,0 MM, UTILIZADO EM ESTRUTUR AS DIVERSAS, EXCETO LAJES. </t>
  </si>
  <si>
    <t>INSTALAÇÕES HIDRAULICAS</t>
  </si>
  <si>
    <t>Botoeira para acionamento de bomba de incêndio tipo quebra-vidro, com botão liga e desliga, em chapa de plástico na cor vermelha, com um martelo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</si>
  <si>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</si>
  <si>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</si>
  <si>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</si>
  <si>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</si>
  <si>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</si>
  <si>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</si>
  <si>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</si>
  <si>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</si>
  <si>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</si>
  <si>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</si>
  <si>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</si>
  <si>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</si>
  <si>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</si>
  <si>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</si>
  <si>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</si>
  <si>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</si>
  <si>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</si>
  <si>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</si>
  <si>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</si>
  <si>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</si>
  <si>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</si>
  <si>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</si>
  <si>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O.12.000.067076</t>
  </si>
  <si>
    <t>AH-02/03 abrigo hidrante 60 x 90 x 17 cm</t>
  </si>
  <si>
    <t>O.16.000.067001</t>
  </si>
  <si>
    <t>74169/001</t>
  </si>
  <si>
    <t>Adaptador de engate rápido em latão 2 1/2´ x 2 1/2´</t>
  </si>
  <si>
    <t>O.16.000.067027</t>
  </si>
  <si>
    <t>Adaptador de engate rápido em latão 2 1/2´ x 1 1/2´</t>
  </si>
  <si>
    <t>O.16.000.067009</t>
  </si>
  <si>
    <t>Esguicho em latão polido com engate rápido, jato regulável, DN= 1 1/2´ (38 mm), ref. Tata, Chama, Kasti, Aerotex extintores, Mecânica Reunida ou equivalente</t>
  </si>
  <si>
    <t>O.16.000.067031</t>
  </si>
  <si>
    <t>Conjunto motor-bomba (centrífuga) 7,5cv multiestágio, Hman= 30 a 80 mca, Q= 21,6 a 12,0 m³/h, ref. 75 MC3-T da Jacuzzi</t>
  </si>
  <si>
    <t>P.11.000.066201</t>
  </si>
  <si>
    <t>Conjunto motor-bomba (centrífuga) 1 cv multiestágio, trifásica, Hman= 70 a 115 mca, Q= 1,0 a 1,6 m³/h, ref. P-11/5NR da Thebe ou equivalente</t>
  </si>
  <si>
    <t>Central de detecção e alarme de incêndio, autonomia de 1 hora para 12 laços, 220V/12V</t>
  </si>
  <si>
    <t>P.16.000.091030</t>
  </si>
  <si>
    <t>Extintor manual de pó químico classes ABC, capacidade de 4 kg, ref. 1-A NBR 9443 e 10-B NBR 9444 com carga</t>
  </si>
  <si>
    <t>O.16.000.067071</t>
  </si>
  <si>
    <t>REGISTRO/VALVULA GLOBO ANGULAR 45 GRAUS EM LATAO PARA HIDRANTES DE INCÊNDIO PREDIAL DN 2.1/2, COM VOLANTE, CLASSE DE PRESSAO DE ATE 200 PSI- FORNECIMENTO E INSTALACAO</t>
  </si>
  <si>
    <t>Sirene audiovisual tipo endereçável, potência de 100 a 110db, tensao 12~24Vcc, corrente 100mA, leds alto brilho, ref. SVF da Technort ou equivalente</t>
  </si>
  <si>
    <t>P.17.000.091009</t>
  </si>
  <si>
    <t xml:space="preserve">LUMINÁRIA DE EMERGÊNCIA - FORNECIMENTO E INSTALAÇÃO. </t>
  </si>
  <si>
    <t>Tubo em aço galvanizado 2 1/2´ SCH 40, sem costura</t>
  </si>
  <si>
    <t>O.06.000.060805</t>
  </si>
  <si>
    <t>Luva de redução de 3/4´x 1/2´ para entrada de gás em latão</t>
  </si>
  <si>
    <t>O.07.000.068503</t>
  </si>
  <si>
    <t>ELETRODUTO DE AÇO GALVANIZADO, CLASSE SEMI PESADO, DN 32 MM (1 1/4), M CR 35,03
APARENTE, INSTALADO EM TETO - FORNECIMENTO E INSTALAÇÃO. AF_11/2016_P</t>
  </si>
  <si>
    <t xml:space="preserve">CABO DE COBRE FLEXÍVEL ISOLADO, 1,5 MM², ANTI-CHAMA 450/750 V, PARA CIRCUITOS TERMINAIS - FORNECIMENTO E INSTALAÇÃO. </t>
  </si>
  <si>
    <t>LUVA DE REDUÇÃO, EM FERRO GALVANIZADO, 2" X 1.1/2", CONEXÃO ROSQUEADA, INSTALADO EM PRUMADAS - FORNECIMENTO E INSTALAÇÃO. AF_12/2015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</si>
  <si>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</si>
  <si>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</si>
  <si>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</si>
  <si>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</si>
  <si>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</si>
  <si>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</si>
  <si>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</si>
  <si>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</si>
  <si>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</si>
  <si>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</si>
  <si>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TE, PVC, SOLDÁVEL, DN 85MM, INSTALADO EM PRUMADA DE ÁGUA - FORNECIMENTO E INSTALAÇÃO.</t>
  </si>
  <si>
    <t xml:space="preserve">COTOVELO EM COBRE, 90 GRAUS, SEM ANEL DE SOLDA, DN 66 MM, INSTALADO EM
RESERVAÇÃO DE ÁGUA DE EDIFICAÇÃO QUE POSSUA RESERVATÓRIO DE FIBRA/FIB
ROCIMENTO - FORNECIMENTO E INSTALAÇÃO. </t>
  </si>
  <si>
    <t>4.33</t>
  </si>
  <si>
    <t>4.34</t>
  </si>
  <si>
    <t>4.35</t>
  </si>
  <si>
    <t>4.36</t>
  </si>
  <si>
    <t>4.37</t>
  </si>
  <si>
    <t>4.38</t>
  </si>
  <si>
    <t>QUADRO DE DISTRIBUICAO PARA TELEFONE N.3, 40X40X12CM EM CHAPA METALICA, DE EMBUTIR, SEM ACESSORIOS, PADRAO TELEBRAS, FORNECIMENTO E INSTALACAO</t>
  </si>
  <si>
    <t>Cabo de cobre flexível de 1,5 mm², isolamento 750V - isolação PVC 70°C</t>
  </si>
  <si>
    <t>P.08.000.043012</t>
  </si>
  <si>
    <t>Trilho para fixação do conector de passagem, referência de modelo TS32/TS35 ou equivalente - (barra com 2 metros)</t>
  </si>
  <si>
    <t>P.30.000.045119</t>
  </si>
  <si>
    <t>Terminal de compressão para cabo 2,5mm²</t>
  </si>
  <si>
    <t>P.30.000.042454</t>
  </si>
  <si>
    <t>Terminal de pressão para cabo 6 até 10mm² (8AWG)</t>
  </si>
  <si>
    <t>P.30.000.049430</t>
  </si>
  <si>
    <t>Cabo de cobre flexível de 6 mm², isolamento 750V - isolação PVC 70°C</t>
  </si>
  <si>
    <t>P.08.000.043027</t>
  </si>
  <si>
    <t>Conector Split-Bolt para cabo de 25mm², em latão, simples</t>
  </si>
  <si>
    <t>P.30.000.042207</t>
  </si>
  <si>
    <t>P.30.000.042210</t>
  </si>
  <si>
    <t>Conector Split-Bolt para cabo de 70mm², em latão, simples</t>
  </si>
  <si>
    <t>Mini-disjuntor termomagnético, tripolar 220/380V, corrente de 10 até 32A</t>
  </si>
  <si>
    <t>P.26.000.044635</t>
  </si>
  <si>
    <t>4.39</t>
  </si>
  <si>
    <t>4.40</t>
  </si>
  <si>
    <t>Contator de potência 32 A - 2NA + 2NF</t>
  </si>
  <si>
    <t>P.29.000.042281</t>
  </si>
  <si>
    <t>P.29.000.042163</t>
  </si>
  <si>
    <t>Rele de corrente Ajustável de 0 a 200A</t>
  </si>
  <si>
    <t>Botão de comando duplo sem sinalização</t>
  </si>
  <si>
    <t>P.13.000.042284</t>
  </si>
  <si>
    <t>TOTAL DO ITEM 4</t>
  </si>
  <si>
    <t xml:space="preserve"> Reservatório metálico cilíndrico horizontal, capacidade de 10.000</t>
  </si>
  <si>
    <t>E.06.000.065041</t>
  </si>
  <si>
    <t>PREFEITURA MUNICIPAL DE RIBEIRÃO CORRENTE</t>
  </si>
  <si>
    <t>Estado de São Paulo</t>
  </si>
  <si>
    <t>SERVIÇOS</t>
  </si>
  <si>
    <t>Valores</t>
  </si>
  <si>
    <t>1º MÊS</t>
  </si>
  <si>
    <t>2º MÊS</t>
  </si>
  <si>
    <t>TOTAL MENSAL</t>
  </si>
  <si>
    <t>% MENSAL</t>
  </si>
  <si>
    <t>TOTAL MENSAL (MATERIAL + MDO)</t>
  </si>
  <si>
    <t>TOTAL ACUMULADO (MATERIAL + MDO)</t>
  </si>
  <si>
    <t>Celso Ricardo da Cruz</t>
  </si>
  <si>
    <t>Antonio Miguel Serafim</t>
  </si>
  <si>
    <t>Crea 5068989719</t>
  </si>
  <si>
    <t>Prefeito Municipal</t>
  </si>
  <si>
    <t>3º MÊS</t>
  </si>
  <si>
    <t>Ribeirão Corrente , 20 de junho de 2018</t>
  </si>
  <si>
    <t>_______________________________________________</t>
  </si>
  <si>
    <t>_____________________________________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</si>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</sst>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"/>
    <numFmt numFmtId="168" formatCode="&quot;R$&quot;\ #,##0.00"/>
    <numFmt numFmtId="169" formatCode="#,##0.00_ ;\-#,##0.00\ "/>
    <numFmt numFmtId="170" formatCode="#,##0.00_ ;[Red]\-#,##0.00\ "/>
  </numFmts>
  <fonts count="34">
    <font>
      <sz val="11"/>
      <color rgb="FF000000"/>
      <name val="Calibri"/>
    </font>
    <font>
      <b/>
      <sz val="12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name val="Casque"/>
    </font>
    <font>
      <b/>
      <sz val="12"/>
      <name val="SheerElegance"/>
    </font>
    <font>
      <b/>
      <i/>
      <sz val="11"/>
      <name val="ChelthmITC Bk BT"/>
    </font>
    <font>
      <sz val="11"/>
      <name val="ChelthmITC Bk BT"/>
    </font>
    <font>
      <b/>
      <i/>
      <sz val="10"/>
      <name val="Arial"/>
      <family val="2"/>
    </font>
    <font>
      <sz val="10"/>
      <name val="Arial"/>
      <family val="1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249977111117893"/>
        <b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1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168" fontId="0" fillId="3" borderId="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8" fontId="0" fillId="0" borderId="3" xfId="0" applyNumberFormat="1" applyFont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168" fontId="11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8" fontId="0" fillId="0" borderId="0" xfId="0" applyNumberFormat="1" applyFont="1" applyAlignment="1">
      <alignment horizontal="center" vertical="center"/>
    </xf>
    <xf numFmtId="2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43" fontId="6" fillId="0" borderId="16" xfId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8" fontId="0" fillId="3" borderId="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8" fontId="0" fillId="3" borderId="1" xfId="0" applyNumberFormat="1" applyFont="1" applyFill="1" applyBorder="1" applyAlignment="1">
      <alignment horizontal="center" vertical="center"/>
    </xf>
    <xf numFmtId="168" fontId="19" fillId="3" borderId="18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2" fontId="0" fillId="2" borderId="1" xfId="0" applyNumberFormat="1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>
      <alignment horizontal="center" vertical="center" wrapText="1"/>
    </xf>
    <xf numFmtId="2" fontId="6" fillId="6" borderId="20" xfId="0" applyNumberFormat="1" applyFont="1" applyFill="1" applyBorder="1" applyAlignment="1">
      <alignment horizontal="center" vertical="center" wrapText="1"/>
    </xf>
    <xf numFmtId="168" fontId="6" fillId="6" borderId="12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left"/>
    </xf>
    <xf numFmtId="2" fontId="0" fillId="2" borderId="21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68" fontId="0" fillId="0" borderId="2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center"/>
    </xf>
    <xf numFmtId="2" fontId="0" fillId="5" borderId="20" xfId="0" applyNumberFormat="1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168" fontId="0" fillId="6" borderId="1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/>
    </xf>
    <xf numFmtId="169" fontId="0" fillId="0" borderId="2" xfId="1" applyNumberFormat="1" applyFont="1" applyBorder="1"/>
    <xf numFmtId="169" fontId="0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6" fillId="5" borderId="20" xfId="0" applyFont="1" applyFill="1" applyBorder="1" applyAlignment="1">
      <alignment horizontal="left" vertical="center"/>
    </xf>
    <xf numFmtId="0" fontId="19" fillId="0" borderId="0" xfId="0" applyFont="1" applyAlignment="1"/>
    <xf numFmtId="0" fontId="0" fillId="0" borderId="2" xfId="0" applyFont="1" applyBorder="1" applyAlignment="1">
      <alignment horizontal="left"/>
    </xf>
    <xf numFmtId="168" fontId="17" fillId="3" borderId="2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shrinkToFit="1"/>
    </xf>
    <xf numFmtId="0" fontId="7" fillId="0" borderId="0" xfId="0" applyFont="1" applyBorder="1" applyAlignment="1"/>
    <xf numFmtId="0" fontId="7" fillId="0" borderId="8" xfId="0" applyFont="1" applyBorder="1" applyAlignment="1"/>
    <xf numFmtId="0" fontId="13" fillId="0" borderId="14" xfId="0" applyFont="1" applyFill="1" applyBorder="1" applyAlignment="1">
      <alignment horizontal="center" shrinkToFit="1"/>
    </xf>
    <xf numFmtId="0" fontId="7" fillId="0" borderId="9" xfId="0" applyFont="1" applyBorder="1" applyAlignment="1"/>
    <xf numFmtId="0" fontId="7" fillId="0" borderId="10" xfId="0" applyFont="1" applyBorder="1" applyAlignment="1"/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2" fontId="18" fillId="3" borderId="11" xfId="0" applyNumberFormat="1" applyFont="1" applyFill="1" applyBorder="1" applyAlignment="1">
      <alignment horizontal="right" vertical="center"/>
    </xf>
    <xf numFmtId="2" fontId="18" fillId="3" borderId="16" xfId="0" applyNumberFormat="1" applyFont="1" applyFill="1" applyBorder="1" applyAlignment="1">
      <alignment horizontal="right" vertical="center"/>
    </xf>
    <xf numFmtId="0" fontId="25" fillId="0" borderId="22" xfId="0" applyFont="1" applyBorder="1" applyAlignment="1">
      <alignment horizontal="center"/>
    </xf>
    <xf numFmtId="10" fontId="32" fillId="0" borderId="2" xfId="0" applyNumberFormat="1" applyFont="1" applyFill="1" applyBorder="1" applyAlignment="1">
      <alignment horizontal="center"/>
    </xf>
    <xf numFmtId="40" fontId="32" fillId="0" borderId="2" xfId="0" applyNumberFormat="1" applyFont="1" applyFill="1" applyBorder="1" applyAlignment="1">
      <alignment horizontal="center"/>
    </xf>
    <xf numFmtId="170" fontId="32" fillId="0" borderId="2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8" fillId="0" borderId="2" xfId="0" applyFont="1" applyBorder="1"/>
    <xf numFmtId="0" fontId="29" fillId="0" borderId="2" xfId="0" applyNumberFormat="1" applyFont="1" applyFill="1" applyBorder="1" applyAlignment="1">
      <alignment vertical="center"/>
    </xf>
    <xf numFmtId="40" fontId="29" fillId="0" borderId="2" xfId="0" applyNumberFormat="1" applyFont="1" applyFill="1" applyBorder="1" applyAlignment="1">
      <alignment vertical="center"/>
    </xf>
    <xf numFmtId="0" fontId="32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/>
    <xf numFmtId="0" fontId="0" fillId="0" borderId="2" xfId="0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4" fontId="24" fillId="0" borderId="2" xfId="0" applyNumberFormat="1" applyFont="1" applyBorder="1"/>
    <xf numFmtId="0" fontId="26" fillId="0" borderId="2" xfId="0" applyNumberFormat="1" applyFont="1" applyFill="1" applyBorder="1" applyAlignment="1">
      <alignment horizontal="left"/>
    </xf>
    <xf numFmtId="0" fontId="27" fillId="0" borderId="2" xfId="0" applyNumberFormat="1" applyFont="1" applyFill="1" applyBorder="1"/>
    <xf numFmtId="0" fontId="25" fillId="4" borderId="2" xfId="0" applyFont="1" applyFill="1" applyBorder="1" applyAlignment="1">
      <alignment horizontal="center"/>
    </xf>
    <xf numFmtId="0" fontId="28" fillId="8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/>
    </xf>
    <xf numFmtId="0" fontId="26" fillId="4" borderId="2" xfId="0" applyNumberFormat="1" applyFont="1" applyFill="1" applyBorder="1" applyAlignment="1">
      <alignment vertical="center"/>
    </xf>
    <xf numFmtId="40" fontId="32" fillId="4" borderId="2" xfId="0" applyNumberFormat="1" applyFont="1" applyFill="1" applyBorder="1" applyAlignment="1">
      <alignment horizontal="center"/>
    </xf>
    <xf numFmtId="10" fontId="32" fillId="4" borderId="2" xfId="0" applyNumberFormat="1" applyFont="1" applyFill="1" applyBorder="1" applyAlignment="1">
      <alignment horizontal="center"/>
    </xf>
    <xf numFmtId="9" fontId="32" fillId="4" borderId="2" xfId="2" applyFont="1" applyFill="1" applyBorder="1" applyAlignment="1">
      <alignment horizontal="center"/>
    </xf>
    <xf numFmtId="40" fontId="32" fillId="4" borderId="2" xfId="0" applyNumberFormat="1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/>
    </xf>
    <xf numFmtId="0" fontId="29" fillId="8" borderId="3" xfId="0" applyNumberFormat="1" applyFont="1" applyFill="1" applyBorder="1" applyAlignment="1">
      <alignment horizontal="left" vertical="center"/>
    </xf>
    <xf numFmtId="4" fontId="30" fillId="8" borderId="3" xfId="0" applyNumberFormat="1" applyFont="1" applyFill="1" applyBorder="1" applyAlignment="1">
      <alignment horizontal="center" vertical="center"/>
    </xf>
    <xf numFmtId="0" fontId="31" fillId="4" borderId="3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10" fontId="32" fillId="0" borderId="26" xfId="0" applyNumberFormat="1" applyFont="1" applyFill="1" applyBorder="1" applyAlignment="1">
      <alignment horizontal="center"/>
    </xf>
    <xf numFmtId="40" fontId="32" fillId="0" borderId="26" xfId="0" applyNumberFormat="1" applyFont="1" applyFill="1" applyBorder="1" applyAlignment="1">
      <alignment horizontal="center"/>
    </xf>
    <xf numFmtId="170" fontId="32" fillId="0" borderId="24" xfId="0" applyNumberFormat="1" applyFont="1" applyFill="1" applyBorder="1" applyAlignment="1">
      <alignment horizontal="center"/>
    </xf>
    <xf numFmtId="0" fontId="25" fillId="4" borderId="22" xfId="0" applyFont="1" applyFill="1" applyBorder="1" applyAlignment="1">
      <alignment horizontal="center"/>
    </xf>
    <xf numFmtId="40" fontId="32" fillId="4" borderId="24" xfId="0" applyNumberFormat="1" applyFont="1" applyFill="1" applyBorder="1" applyAlignment="1">
      <alignment horizontal="center"/>
    </xf>
    <xf numFmtId="9" fontId="32" fillId="4" borderId="24" xfId="2" applyFont="1" applyFill="1" applyBorder="1" applyAlignment="1">
      <alignment horizontal="center"/>
    </xf>
    <xf numFmtId="40" fontId="32" fillId="4" borderId="24" xfId="0" applyNumberFormat="1" applyFont="1" applyFill="1" applyBorder="1" applyAlignment="1">
      <alignment horizontal="center"/>
    </xf>
    <xf numFmtId="168" fontId="27" fillId="0" borderId="26" xfId="0" applyNumberFormat="1" applyFont="1" applyFill="1" applyBorder="1" applyAlignment="1">
      <alignment horizontal="left" vertical="center"/>
    </xf>
    <xf numFmtId="168" fontId="27" fillId="0" borderId="2" xfId="0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2" fontId="25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/>
    <xf numFmtId="0" fontId="25" fillId="4" borderId="23" xfId="0" applyFont="1" applyFill="1" applyBorder="1" applyAlignment="1">
      <alignment horizontal="center"/>
    </xf>
    <xf numFmtId="0" fontId="26" fillId="4" borderId="3" xfId="0" applyNumberFormat="1" applyFont="1" applyFill="1" applyBorder="1" applyAlignment="1">
      <alignment vertical="center"/>
    </xf>
    <xf numFmtId="40" fontId="32" fillId="4" borderId="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10" fontId="32" fillId="4" borderId="2" xfId="1" applyNumberFormat="1" applyFont="1" applyFill="1" applyBorder="1" applyAlignment="1">
      <alignment horizontal="center" vertical="center"/>
    </xf>
    <xf numFmtId="2" fontId="32" fillId="4" borderId="2" xfId="2" applyNumberFormat="1" applyFont="1" applyFill="1" applyBorder="1" applyAlignment="1">
      <alignment horizontal="center"/>
    </xf>
    <xf numFmtId="40" fontId="32" fillId="4" borderId="2" xfId="0" quotePrefix="1" applyNumberFormat="1" applyFont="1" applyFill="1" applyBorder="1" applyAlignment="1">
      <alignment horizontal="center"/>
    </xf>
    <xf numFmtId="168" fontId="28" fillId="4" borderId="2" xfId="0" applyNumberFormat="1" applyFont="1" applyFill="1" applyBorder="1" applyAlignment="1">
      <alignment horizontal="center" vertical="center"/>
    </xf>
    <xf numFmtId="170" fontId="0" fillId="0" borderId="0" xfId="0" applyNumberFormat="1" applyFont="1" applyAlignment="1"/>
    <xf numFmtId="0" fontId="33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0" fillId="0" borderId="1" xfId="0" applyBorder="1"/>
    <xf numFmtId="0" fontId="0" fillId="0" borderId="1" xfId="0" applyFont="1" applyBorder="1" applyAlignment="1"/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0" fontId="32" fillId="0" borderId="24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169" fontId="0" fillId="0" borderId="2" xfId="1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168" fontId="0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161925</xdr:colOff>
      <xdr:row>1</xdr:row>
      <xdr:rowOff>352425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28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1</xdr:row>
      <xdr:rowOff>9525</xdr:rowOff>
    </xdr:from>
    <xdr:to>
      <xdr:col>1</xdr:col>
      <xdr:colOff>1411166</xdr:colOff>
      <xdr:row>1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38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564174</xdr:colOff>
      <xdr:row>0</xdr:row>
      <xdr:rowOff>0</xdr:rowOff>
    </xdr:from>
    <xdr:to>
      <xdr:col>1</xdr:col>
      <xdr:colOff>879964</xdr:colOff>
      <xdr:row>3</xdr:row>
      <xdr:rowOff>286482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174" y="0"/>
          <a:ext cx="923925" cy="90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lanilha%20Reforma%20do%20PSF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Cronograma"/>
    </sheetNames>
    <sheetDataSet>
      <sheetData sheetId="0">
        <row r="7">
          <cell r="A7" t="str">
            <v>PROPRIETÁRIO: PREFEITURA MUNICIPAL DE RIBEIRÃO CORRENTE/SP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4"/>
  <sheetViews>
    <sheetView tabSelected="1" view="pageBreakPreview" topLeftCell="A49" zoomScale="90" zoomScaleSheetLayoutView="90" workbookViewId="0">
      <selection activeCell="G23" sqref="G23"/>
    </sheetView>
  </sheetViews>
  <sheetFormatPr defaultColWidth="12.5703125" defaultRowHeight="15"/>
  <cols>
    <col min="1" max="1" width="7.5703125" style="1" customWidth="1"/>
    <col min="2" max="2" width="16" style="1" bestFit="1" customWidth="1"/>
    <col min="3" max="3" width="70.5703125" style="12" customWidth="1"/>
    <col min="4" max="4" width="5.85546875" style="1" customWidth="1"/>
    <col min="5" max="5" width="9.42578125" style="25" customWidth="1"/>
    <col min="6" max="6" width="10.7109375" style="25" customWidth="1"/>
    <col min="7" max="7" width="13.85546875" style="20" customWidth="1"/>
    <col min="8" max="8" width="19" style="21" customWidth="1"/>
  </cols>
  <sheetData>
    <row r="1" spans="1:8" ht="26.25">
      <c r="A1" s="90" t="s">
        <v>13</v>
      </c>
      <c r="B1" s="91"/>
      <c r="C1" s="91"/>
      <c r="D1" s="91"/>
      <c r="E1" s="91"/>
      <c r="F1" s="91"/>
      <c r="G1" s="91"/>
      <c r="H1" s="92"/>
    </row>
    <row r="2" spans="1:8" ht="24" thickBot="1">
      <c r="A2" s="93" t="s">
        <v>14</v>
      </c>
      <c r="B2" s="94"/>
      <c r="C2" s="94"/>
      <c r="D2" s="94"/>
      <c r="E2" s="94"/>
      <c r="F2" s="94"/>
      <c r="G2" s="94"/>
      <c r="H2" s="95"/>
    </row>
    <row r="3" spans="1:8" ht="15.75">
      <c r="A3" s="101" t="s">
        <v>19</v>
      </c>
      <c r="B3" s="102"/>
      <c r="C3" s="102"/>
      <c r="D3" s="102"/>
      <c r="E3" s="102"/>
      <c r="F3" s="102"/>
      <c r="G3" s="102"/>
      <c r="H3" s="103"/>
    </row>
    <row r="4" spans="1:8" ht="18">
      <c r="A4" s="104" t="s">
        <v>15</v>
      </c>
      <c r="B4" s="105"/>
      <c r="C4" s="105"/>
      <c r="D4" s="105"/>
      <c r="E4" s="105"/>
      <c r="F4" s="105"/>
      <c r="G4" s="105"/>
      <c r="H4" s="106"/>
    </row>
    <row r="5" spans="1:8" ht="15.75" thickBot="1">
      <c r="A5" s="107" t="s">
        <v>20</v>
      </c>
      <c r="B5" s="108"/>
      <c r="C5" s="108"/>
      <c r="D5" s="108"/>
      <c r="E5" s="108"/>
      <c r="F5" s="108"/>
      <c r="G5" s="108"/>
      <c r="H5" s="109"/>
    </row>
    <row r="6" spans="1:8" ht="15.75" thickBot="1">
      <c r="A6" s="98" t="s">
        <v>16</v>
      </c>
      <c r="B6" s="99"/>
      <c r="C6" s="99"/>
      <c r="D6" s="99"/>
      <c r="E6" s="99"/>
      <c r="F6" s="99"/>
      <c r="G6" s="99"/>
      <c r="H6" s="100"/>
    </row>
    <row r="7" spans="1:8" ht="15.75" thickBot="1">
      <c r="A7" s="98" t="s">
        <v>18</v>
      </c>
      <c r="B7" s="99"/>
      <c r="C7" s="99"/>
      <c r="D7" s="99"/>
      <c r="E7" s="99"/>
      <c r="F7" s="99"/>
      <c r="G7" s="99"/>
      <c r="H7" s="100"/>
    </row>
    <row r="8" spans="1:8" ht="15.75" thickBot="1">
      <c r="A8" s="98" t="s">
        <v>17</v>
      </c>
      <c r="B8" s="99"/>
      <c r="C8" s="99"/>
      <c r="D8" s="99"/>
      <c r="E8" s="99"/>
      <c r="F8" s="99"/>
      <c r="G8" s="99"/>
      <c r="H8" s="100"/>
    </row>
    <row r="9" spans="1:8" ht="15.75" thickBot="1">
      <c r="A9" s="14"/>
      <c r="B9" s="2"/>
      <c r="C9" s="11"/>
      <c r="D9" s="31"/>
      <c r="E9" s="2"/>
      <c r="F9" s="2"/>
      <c r="G9" s="3"/>
      <c r="H9" s="4"/>
    </row>
    <row r="10" spans="1:8" ht="15.75" thickBot="1">
      <c r="A10" s="15"/>
      <c r="B10" s="15"/>
      <c r="C10" s="43"/>
      <c r="D10" s="15"/>
      <c r="E10" s="22"/>
      <c r="F10" s="23"/>
      <c r="G10" s="16"/>
      <c r="H10" s="17"/>
    </row>
    <row r="11" spans="1:8" ht="39" thickBot="1">
      <c r="A11" s="45" t="s">
        <v>0</v>
      </c>
      <c r="B11" s="46" t="s">
        <v>23</v>
      </c>
      <c r="C11" s="47" t="s">
        <v>1</v>
      </c>
      <c r="D11" s="48" t="s">
        <v>7</v>
      </c>
      <c r="E11" s="49" t="s">
        <v>8</v>
      </c>
      <c r="F11" s="49" t="s">
        <v>9</v>
      </c>
      <c r="G11" s="50" t="s">
        <v>10</v>
      </c>
      <c r="H11" s="51" t="s">
        <v>11</v>
      </c>
    </row>
    <row r="12" spans="1:8" ht="15.75" thickBot="1">
      <c r="A12" s="57"/>
      <c r="B12" s="57"/>
      <c r="C12" s="58"/>
      <c r="D12" s="57"/>
      <c r="E12" s="59"/>
      <c r="F12" s="60"/>
      <c r="G12" s="61"/>
      <c r="H12" s="62"/>
    </row>
    <row r="13" spans="1:8" ht="16.5" thickBot="1">
      <c r="A13" s="66">
        <v>1</v>
      </c>
      <c r="B13" s="67"/>
      <c r="C13" s="86" t="s">
        <v>38</v>
      </c>
      <c r="D13" s="68"/>
      <c r="E13" s="69"/>
      <c r="F13" s="70"/>
      <c r="G13" s="71"/>
      <c r="H13" s="72"/>
    </row>
    <row r="14" spans="1:8" ht="15.75">
      <c r="A14" s="63" t="s">
        <v>2</v>
      </c>
      <c r="B14" s="64" t="s">
        <v>32</v>
      </c>
      <c r="C14" s="81" t="s">
        <v>34</v>
      </c>
      <c r="D14" s="65" t="s">
        <v>35</v>
      </c>
      <c r="E14" s="44">
        <v>6</v>
      </c>
      <c r="F14" s="44">
        <v>324.89999999999998</v>
      </c>
      <c r="G14" s="40">
        <f t="shared" ref="G14:G15" si="0">SUM(F14*1.2)</f>
        <v>389.87999999999994</v>
      </c>
      <c r="H14" s="41">
        <f t="shared" ref="H14:H15" si="1">SUM(G14*E14)</f>
        <v>2339.2799999999997</v>
      </c>
    </row>
    <row r="15" spans="1:8" ht="26.25" thickBot="1">
      <c r="A15" s="32" t="s">
        <v>3</v>
      </c>
      <c r="B15" s="33" t="s">
        <v>33</v>
      </c>
      <c r="C15" s="82" t="s">
        <v>36</v>
      </c>
      <c r="D15" s="34" t="s">
        <v>35</v>
      </c>
      <c r="E15" s="35">
        <v>16</v>
      </c>
      <c r="F15" s="36">
        <v>9.24</v>
      </c>
      <c r="G15" s="36">
        <f t="shared" si="0"/>
        <v>11.087999999999999</v>
      </c>
      <c r="H15" s="37">
        <f t="shared" si="1"/>
        <v>177.40799999999999</v>
      </c>
    </row>
    <row r="16" spans="1:8" ht="15.75" thickBot="1">
      <c r="A16" s="110" t="s">
        <v>37</v>
      </c>
      <c r="B16" s="111"/>
      <c r="C16" s="111"/>
      <c r="D16" s="111"/>
      <c r="E16" s="111"/>
      <c r="F16" s="111"/>
      <c r="G16" s="111"/>
      <c r="H16" s="42">
        <f>H14+H15</f>
        <v>2516.6879999999996</v>
      </c>
    </row>
    <row r="17" spans="1:8" ht="16.5" thickBot="1">
      <c r="A17" s="66">
        <v>2</v>
      </c>
      <c r="B17" s="67"/>
      <c r="C17" s="86" t="s">
        <v>39</v>
      </c>
      <c r="D17" s="68"/>
      <c r="E17" s="69"/>
      <c r="F17" s="70"/>
      <c r="G17" s="71"/>
      <c r="H17" s="72"/>
    </row>
    <row r="18" spans="1:8">
      <c r="A18" s="52" t="s">
        <v>41</v>
      </c>
      <c r="B18" s="38">
        <v>96527</v>
      </c>
      <c r="C18" s="54" t="s">
        <v>42</v>
      </c>
      <c r="D18" s="56" t="s">
        <v>44</v>
      </c>
      <c r="E18" s="39">
        <v>3.5</v>
      </c>
      <c r="F18" s="40">
        <v>103.08</v>
      </c>
      <c r="G18" s="40">
        <f>SUM(F18*1.2)</f>
        <v>123.696</v>
      </c>
      <c r="H18" s="41">
        <f>SUM(G18*E18)</f>
        <v>432.93599999999998</v>
      </c>
    </row>
    <row r="19" spans="1:8" ht="39.75" thickBot="1">
      <c r="A19" s="53" t="s">
        <v>40</v>
      </c>
      <c r="B19" s="26">
        <v>90877</v>
      </c>
      <c r="C19" s="55" t="s">
        <v>43</v>
      </c>
      <c r="D19" s="29" t="s">
        <v>44</v>
      </c>
      <c r="E19" s="27">
        <v>27</v>
      </c>
      <c r="F19" s="28">
        <v>36.619999999999997</v>
      </c>
      <c r="G19" s="28">
        <f t="shared" ref="G19" si="2">SUM(F19*1.2)</f>
        <v>43.943999999999996</v>
      </c>
      <c r="H19" s="10">
        <f t="shared" ref="H19" si="3">SUM(G19*E19)</f>
        <v>1186.4879999999998</v>
      </c>
    </row>
    <row r="20" spans="1:8" ht="15.75" thickBot="1">
      <c r="A20" s="110" t="s">
        <v>45</v>
      </c>
      <c r="B20" s="111"/>
      <c r="C20" s="111"/>
      <c r="D20" s="111"/>
      <c r="E20" s="111"/>
      <c r="F20" s="111"/>
      <c r="G20" s="111"/>
      <c r="H20" s="42">
        <f>H18+H19</f>
        <v>1619.4239999999998</v>
      </c>
    </row>
    <row r="21" spans="1:8" ht="16.5" thickBot="1">
      <c r="A21" s="66">
        <v>3</v>
      </c>
      <c r="B21" s="67"/>
      <c r="C21" s="86" t="s">
        <v>48</v>
      </c>
      <c r="D21" s="68"/>
      <c r="E21" s="69"/>
      <c r="F21" s="70"/>
      <c r="G21" s="71"/>
      <c r="H21" s="72"/>
    </row>
    <row r="22" spans="1:8" ht="39">
      <c r="A22" s="52" t="s">
        <v>46</v>
      </c>
      <c r="B22" s="63">
        <v>90854</v>
      </c>
      <c r="C22" s="54" t="s">
        <v>50</v>
      </c>
      <c r="D22" s="56" t="s">
        <v>51</v>
      </c>
      <c r="E22" s="39">
        <v>4.0199999999999996</v>
      </c>
      <c r="F22" s="40">
        <v>315.16000000000003</v>
      </c>
      <c r="G22" s="40">
        <f>SUM(F22*1.2)</f>
        <v>378.19200000000001</v>
      </c>
      <c r="H22" s="41">
        <f>SUM(G22*E22)</f>
        <v>1520.3318399999998</v>
      </c>
    </row>
    <row r="23" spans="1:8" ht="27" thickBot="1">
      <c r="A23" s="53" t="s">
        <v>47</v>
      </c>
      <c r="B23" s="26">
        <v>92794</v>
      </c>
      <c r="C23" s="55" t="s">
        <v>53</v>
      </c>
      <c r="D23" s="29" t="s">
        <v>52</v>
      </c>
      <c r="E23" s="27">
        <v>310</v>
      </c>
      <c r="F23" s="28">
        <v>4.7300000000000004</v>
      </c>
      <c r="G23" s="28">
        <f t="shared" ref="G23" si="4">SUM(F23*1.2)</f>
        <v>5.6760000000000002</v>
      </c>
      <c r="H23" s="10">
        <f t="shared" ref="H23" si="5">SUM(G23*E23)</f>
        <v>1759.56</v>
      </c>
    </row>
    <row r="24" spans="1:8" ht="15.75" thickBot="1">
      <c r="A24" s="110" t="s">
        <v>49</v>
      </c>
      <c r="B24" s="111"/>
      <c r="C24" s="111"/>
      <c r="D24" s="111"/>
      <c r="E24" s="111"/>
      <c r="F24" s="111"/>
      <c r="G24" s="111"/>
      <c r="H24" s="42">
        <f>H22+H23</f>
        <v>3279.8918399999998</v>
      </c>
    </row>
    <row r="25" spans="1:8" ht="16.5" thickBot="1">
      <c r="A25" s="66">
        <v>4</v>
      </c>
      <c r="B25" s="67"/>
      <c r="C25" s="86" t="s">
        <v>54</v>
      </c>
      <c r="D25" s="68"/>
      <c r="E25" s="69"/>
      <c r="F25" s="70"/>
      <c r="G25" s="71"/>
      <c r="H25" s="72"/>
    </row>
    <row r="26" spans="1:8">
      <c r="A26" s="53" t="s">
        <v>56</v>
      </c>
      <c r="B26" s="26" t="s">
        <v>25</v>
      </c>
      <c r="C26" s="55" t="s">
        <v>24</v>
      </c>
      <c r="D26" s="26" t="s">
        <v>7</v>
      </c>
      <c r="E26" s="27">
        <v>3</v>
      </c>
      <c r="F26" s="28">
        <v>112.13</v>
      </c>
      <c r="G26" s="28">
        <f t="shared" ref="G26" si="6">SUM(F26*1.2)</f>
        <v>134.55599999999998</v>
      </c>
      <c r="H26" s="10">
        <f t="shared" ref="H26" si="7">SUM(G26*E26)</f>
        <v>403.66799999999995</v>
      </c>
    </row>
    <row r="27" spans="1:8">
      <c r="A27" s="53" t="s">
        <v>57</v>
      </c>
      <c r="B27" s="73" t="s">
        <v>80</v>
      </c>
      <c r="C27" s="30" t="s">
        <v>79</v>
      </c>
      <c r="D27" s="26" t="s">
        <v>7</v>
      </c>
      <c r="E27" s="27">
        <v>3</v>
      </c>
      <c r="F27" s="28">
        <v>215.64</v>
      </c>
      <c r="G27" s="28">
        <f t="shared" ref="G27" si="8">SUM(F27*1.2)</f>
        <v>258.76799999999997</v>
      </c>
      <c r="H27" s="10">
        <f t="shared" ref="H27:H29" si="9">SUM(G27*E27)</f>
        <v>776.30399999999986</v>
      </c>
    </row>
    <row r="28" spans="1:8" ht="38.25">
      <c r="A28" s="53" t="s">
        <v>58</v>
      </c>
      <c r="B28" s="13" t="s">
        <v>81</v>
      </c>
      <c r="C28" s="79" t="s">
        <v>95</v>
      </c>
      <c r="D28" s="7" t="s">
        <v>7</v>
      </c>
      <c r="E28" s="8">
        <v>4</v>
      </c>
      <c r="F28" s="9">
        <v>174.6</v>
      </c>
      <c r="G28" s="9">
        <f>F28*1.2</f>
        <v>209.51999999999998</v>
      </c>
      <c r="H28" s="10">
        <f t="shared" si="9"/>
        <v>838.07999999999993</v>
      </c>
    </row>
    <row r="29" spans="1:8">
      <c r="A29" s="53" t="s">
        <v>59</v>
      </c>
      <c r="B29" s="13" t="s">
        <v>83</v>
      </c>
      <c r="C29" s="79" t="s">
        <v>82</v>
      </c>
      <c r="D29" s="7" t="s">
        <v>7</v>
      </c>
      <c r="E29" s="8">
        <v>3</v>
      </c>
      <c r="F29" s="9">
        <v>39.01</v>
      </c>
      <c r="G29" s="9">
        <f>F29*1.2</f>
        <v>46.811999999999998</v>
      </c>
      <c r="H29" s="10">
        <f t="shared" si="9"/>
        <v>140.43599999999998</v>
      </c>
    </row>
    <row r="30" spans="1:8">
      <c r="A30" s="53" t="s">
        <v>60</v>
      </c>
      <c r="B30" s="13" t="s">
        <v>85</v>
      </c>
      <c r="C30" s="79" t="s">
        <v>84</v>
      </c>
      <c r="D30" s="7" t="s">
        <v>7</v>
      </c>
      <c r="E30" s="8">
        <v>3</v>
      </c>
      <c r="F30" s="9">
        <v>27.86</v>
      </c>
      <c r="G30" s="9">
        <f t="shared" ref="G30:G44" si="10">F30*1.2</f>
        <v>33.431999999999995</v>
      </c>
      <c r="H30" s="10">
        <f t="shared" ref="H30:H36" si="11">SUM(G30*E30)</f>
        <v>100.29599999999999</v>
      </c>
    </row>
    <row r="31" spans="1:8">
      <c r="A31" s="53" t="s">
        <v>61</v>
      </c>
      <c r="B31" s="13" t="s">
        <v>27</v>
      </c>
      <c r="C31" s="79" t="s">
        <v>26</v>
      </c>
      <c r="D31" s="7" t="s">
        <v>7</v>
      </c>
      <c r="E31" s="8">
        <v>3</v>
      </c>
      <c r="F31" s="9">
        <v>278.47000000000003</v>
      </c>
      <c r="G31" s="9">
        <f t="shared" ref="G31" si="12">F31*1.2</f>
        <v>334.16400000000004</v>
      </c>
      <c r="H31" s="10">
        <f t="shared" ref="H31" si="13">SUM(G31*E31)</f>
        <v>1002.4920000000002</v>
      </c>
    </row>
    <row r="32" spans="1:8" ht="25.5">
      <c r="A32" s="53" t="s">
        <v>62</v>
      </c>
      <c r="B32" s="13" t="s">
        <v>87</v>
      </c>
      <c r="C32" s="79" t="s">
        <v>86</v>
      </c>
      <c r="D32" s="7" t="s">
        <v>7</v>
      </c>
      <c r="E32" s="8">
        <v>3</v>
      </c>
      <c r="F32" s="9">
        <v>114.07</v>
      </c>
      <c r="G32" s="9">
        <f t="shared" si="10"/>
        <v>136.88399999999999</v>
      </c>
      <c r="H32" s="10">
        <f t="shared" si="11"/>
        <v>410.65199999999993</v>
      </c>
    </row>
    <row r="33" spans="1:8" ht="25.5">
      <c r="A33" s="53" t="s">
        <v>63</v>
      </c>
      <c r="B33" s="13" t="s">
        <v>89</v>
      </c>
      <c r="C33" s="79" t="s">
        <v>88</v>
      </c>
      <c r="D33" s="7" t="s">
        <v>7</v>
      </c>
      <c r="E33" s="8">
        <v>1</v>
      </c>
      <c r="F33" s="9">
        <v>4363.95</v>
      </c>
      <c r="G33" s="9">
        <f t="shared" si="10"/>
        <v>5236.74</v>
      </c>
      <c r="H33" s="10">
        <f t="shared" ref="H33:H35" si="14">SUM(G33*E33)</f>
        <v>5236.74</v>
      </c>
    </row>
    <row r="34" spans="1:8" ht="25.5">
      <c r="A34" s="53" t="s">
        <v>64</v>
      </c>
      <c r="B34" s="13" t="s">
        <v>28</v>
      </c>
      <c r="C34" s="79" t="s">
        <v>90</v>
      </c>
      <c r="D34" s="7" t="s">
        <v>7</v>
      </c>
      <c r="E34" s="8">
        <v>1</v>
      </c>
      <c r="F34" s="9">
        <v>1617.74</v>
      </c>
      <c r="G34" s="9">
        <f t="shared" si="10"/>
        <v>1941.288</v>
      </c>
      <c r="H34" s="10">
        <f t="shared" si="14"/>
        <v>1941.288</v>
      </c>
    </row>
    <row r="35" spans="1:8" ht="25.5">
      <c r="A35" s="53" t="s">
        <v>65</v>
      </c>
      <c r="B35" s="13" t="s">
        <v>92</v>
      </c>
      <c r="C35" s="79" t="s">
        <v>91</v>
      </c>
      <c r="D35" s="7" t="s">
        <v>7</v>
      </c>
      <c r="E35" s="8">
        <v>1</v>
      </c>
      <c r="F35" s="9">
        <v>572.41999999999996</v>
      </c>
      <c r="G35" s="9">
        <f t="shared" si="10"/>
        <v>686.90399999999988</v>
      </c>
      <c r="H35" s="10">
        <f t="shared" si="14"/>
        <v>686.90399999999988</v>
      </c>
    </row>
    <row r="36" spans="1:8" ht="26.25">
      <c r="A36" s="53" t="s">
        <v>66</v>
      </c>
      <c r="B36" s="26" t="s">
        <v>78</v>
      </c>
      <c r="C36" s="55" t="s">
        <v>55</v>
      </c>
      <c r="D36" s="26" t="s">
        <v>7</v>
      </c>
      <c r="E36" s="27">
        <v>3</v>
      </c>
      <c r="F36" s="28">
        <v>69.86</v>
      </c>
      <c r="G36" s="9">
        <f t="shared" si="10"/>
        <v>83.831999999999994</v>
      </c>
      <c r="H36" s="10">
        <f t="shared" si="11"/>
        <v>251.49599999999998</v>
      </c>
    </row>
    <row r="37" spans="1:8" ht="25.5">
      <c r="A37" s="53" t="s">
        <v>67</v>
      </c>
      <c r="B37" s="75" t="s">
        <v>94</v>
      </c>
      <c r="C37" s="80" t="s">
        <v>93</v>
      </c>
      <c r="D37" s="7" t="s">
        <v>7</v>
      </c>
      <c r="E37" s="8">
        <v>10</v>
      </c>
      <c r="F37" s="77">
        <v>130.16999999999999</v>
      </c>
      <c r="G37" s="9">
        <f t="shared" si="10"/>
        <v>156.20399999999998</v>
      </c>
      <c r="H37" s="10">
        <f t="shared" ref="H37:H41" si="15">SUM(G37*E37)</f>
        <v>1562.0399999999997</v>
      </c>
    </row>
    <row r="38" spans="1:8" ht="25.5">
      <c r="A38" s="53" t="s">
        <v>68</v>
      </c>
      <c r="B38" s="75" t="s">
        <v>30</v>
      </c>
      <c r="C38" s="80" t="s">
        <v>29</v>
      </c>
      <c r="D38" s="7" t="s">
        <v>7</v>
      </c>
      <c r="E38" s="8">
        <v>1</v>
      </c>
      <c r="F38" s="77">
        <v>146.94</v>
      </c>
      <c r="G38" s="9">
        <f t="shared" si="10"/>
        <v>176.328</v>
      </c>
      <c r="H38" s="10">
        <f t="shared" si="15"/>
        <v>176.328</v>
      </c>
    </row>
    <row r="39" spans="1:8" ht="25.5">
      <c r="A39" s="53" t="s">
        <v>69</v>
      </c>
      <c r="B39" s="84" t="s">
        <v>97</v>
      </c>
      <c r="C39" s="80" t="s">
        <v>96</v>
      </c>
      <c r="D39" s="7" t="s">
        <v>7</v>
      </c>
      <c r="E39" s="8">
        <v>2</v>
      </c>
      <c r="F39" s="77">
        <v>218.43</v>
      </c>
      <c r="G39" s="9">
        <f t="shared" ref="G39" si="16">F39*1.2</f>
        <v>262.11599999999999</v>
      </c>
      <c r="H39" s="10">
        <f t="shared" ref="H39" si="17">SUM(G39*E39)</f>
        <v>524.23199999999997</v>
      </c>
    </row>
    <row r="40" spans="1:8">
      <c r="A40" s="53" t="s">
        <v>70</v>
      </c>
      <c r="B40" s="13">
        <v>97599</v>
      </c>
      <c r="C40" s="6" t="s">
        <v>98</v>
      </c>
      <c r="D40" s="7" t="s">
        <v>7</v>
      </c>
      <c r="E40" s="8">
        <v>19</v>
      </c>
      <c r="F40" s="9">
        <v>33.880000000000003</v>
      </c>
      <c r="G40" s="9">
        <f t="shared" si="10"/>
        <v>40.655999999999999</v>
      </c>
      <c r="H40" s="10">
        <f t="shared" si="15"/>
        <v>772.46399999999994</v>
      </c>
    </row>
    <row r="41" spans="1:8">
      <c r="A41" s="53" t="s">
        <v>71</v>
      </c>
      <c r="B41" s="73" t="s">
        <v>100</v>
      </c>
      <c r="C41" s="83" t="s">
        <v>99</v>
      </c>
      <c r="D41" s="7" t="s">
        <v>4</v>
      </c>
      <c r="E41" s="8">
        <v>100</v>
      </c>
      <c r="F41" s="77">
        <v>80.010000000000005</v>
      </c>
      <c r="G41" s="9">
        <f t="shared" si="10"/>
        <v>96.012</v>
      </c>
      <c r="H41" s="10">
        <f t="shared" si="15"/>
        <v>9601.2000000000007</v>
      </c>
    </row>
    <row r="42" spans="1:8">
      <c r="A42" s="53" t="s">
        <v>72</v>
      </c>
      <c r="B42" s="84" t="s">
        <v>102</v>
      </c>
      <c r="C42" s="78" t="s">
        <v>101</v>
      </c>
      <c r="D42" s="7" t="s">
        <v>7</v>
      </c>
      <c r="E42" s="8">
        <v>50</v>
      </c>
      <c r="F42" s="9">
        <v>10.61</v>
      </c>
      <c r="G42" s="9">
        <f t="shared" si="10"/>
        <v>12.731999999999999</v>
      </c>
      <c r="H42" s="10">
        <f t="shared" ref="H42" si="18">SUM(G42*E42)</f>
        <v>636.59999999999991</v>
      </c>
    </row>
    <row r="43" spans="1:8" ht="22.5">
      <c r="A43" s="53" t="s">
        <v>73</v>
      </c>
      <c r="B43" s="13">
        <v>95747</v>
      </c>
      <c r="C43" s="6" t="s">
        <v>103</v>
      </c>
      <c r="D43" s="7" t="s">
        <v>4</v>
      </c>
      <c r="E43" s="8">
        <v>34</v>
      </c>
      <c r="F43" s="9">
        <v>35.03</v>
      </c>
      <c r="G43" s="9">
        <f t="shared" si="10"/>
        <v>42.036000000000001</v>
      </c>
      <c r="H43" s="10">
        <f t="shared" ref="H43:H44" si="19">SUM(G43*E43)</f>
        <v>1429.2240000000002</v>
      </c>
    </row>
    <row r="44" spans="1:8" ht="22.5">
      <c r="A44" s="53" t="s">
        <v>74</v>
      </c>
      <c r="B44" s="13">
        <v>91924</v>
      </c>
      <c r="C44" s="6" t="s">
        <v>104</v>
      </c>
      <c r="D44" s="7" t="s">
        <v>4</v>
      </c>
      <c r="E44" s="8">
        <v>500</v>
      </c>
      <c r="F44" s="9">
        <v>1.81</v>
      </c>
      <c r="G44" s="9">
        <f t="shared" si="10"/>
        <v>2.1720000000000002</v>
      </c>
      <c r="H44" s="10">
        <f t="shared" si="19"/>
        <v>1086</v>
      </c>
    </row>
    <row r="45" spans="1:8" ht="22.5">
      <c r="A45" s="53" t="s">
        <v>75</v>
      </c>
      <c r="B45" s="13">
        <v>92907</v>
      </c>
      <c r="C45" s="6" t="s">
        <v>105</v>
      </c>
      <c r="D45" s="7" t="s">
        <v>7</v>
      </c>
      <c r="E45" s="8">
        <v>10</v>
      </c>
      <c r="F45" s="9">
        <v>50.59</v>
      </c>
      <c r="G45" s="9">
        <f t="shared" ref="G45" si="20">F45*1.2</f>
        <v>60.707999999999998</v>
      </c>
      <c r="H45" s="10">
        <f t="shared" ref="H45" si="21">SUM(G45*E45)</f>
        <v>607.07999999999993</v>
      </c>
    </row>
    <row r="46" spans="1:8" ht="22.5">
      <c r="A46" s="53" t="s">
        <v>76</v>
      </c>
      <c r="B46" s="13">
        <v>89631</v>
      </c>
      <c r="C46" s="6" t="s">
        <v>116</v>
      </c>
      <c r="D46" s="7" t="s">
        <v>7</v>
      </c>
      <c r="E46" s="8">
        <v>2</v>
      </c>
      <c r="F46" s="9">
        <v>77.239999999999995</v>
      </c>
      <c r="G46" s="9">
        <f t="shared" ref="G46:G65" si="22">F46*1.2</f>
        <v>92.687999999999988</v>
      </c>
      <c r="H46" s="10">
        <f t="shared" ref="H46:H65" si="23">SUM(G46*E46)</f>
        <v>185.37599999999998</v>
      </c>
    </row>
    <row r="47" spans="1:8" ht="33.75">
      <c r="A47" s="53" t="s">
        <v>77</v>
      </c>
      <c r="B47" s="13">
        <v>94616</v>
      </c>
      <c r="C47" s="6" t="s">
        <v>117</v>
      </c>
      <c r="D47" s="7" t="s">
        <v>7</v>
      </c>
      <c r="E47" s="8">
        <v>10</v>
      </c>
      <c r="F47" s="9">
        <v>162.62</v>
      </c>
      <c r="G47" s="9">
        <f t="shared" si="22"/>
        <v>195.14400000000001</v>
      </c>
      <c r="H47" s="10">
        <f t="shared" si="23"/>
        <v>1951.44</v>
      </c>
    </row>
    <row r="48" spans="1:8">
      <c r="A48" s="53" t="s">
        <v>106</v>
      </c>
      <c r="B48" s="183" t="s">
        <v>151</v>
      </c>
      <c r="C48" s="184" t="s">
        <v>150</v>
      </c>
      <c r="D48" s="185" t="s">
        <v>7</v>
      </c>
      <c r="E48" s="186">
        <v>1</v>
      </c>
      <c r="F48" s="187">
        <v>10028.049999999999</v>
      </c>
      <c r="G48" s="188">
        <f t="shared" ref="G48" si="24">F48*1.2</f>
        <v>12033.659999999998</v>
      </c>
      <c r="H48" s="189">
        <f t="shared" ref="H48" si="25">SUM(G48*E48)</f>
        <v>12033.659999999998</v>
      </c>
    </row>
    <row r="49" spans="1:8" ht="25.5">
      <c r="A49" s="53" t="s">
        <v>107</v>
      </c>
      <c r="B49" s="85">
        <v>83370</v>
      </c>
      <c r="C49" s="80" t="s">
        <v>124</v>
      </c>
      <c r="D49" s="7" t="s">
        <v>7</v>
      </c>
      <c r="E49" s="8">
        <v>1</v>
      </c>
      <c r="F49" s="77">
        <v>196.52</v>
      </c>
      <c r="G49" s="9">
        <f t="shared" ref="G49:G60" si="26">F49*1.2</f>
        <v>235.82400000000001</v>
      </c>
      <c r="H49" s="10">
        <f t="shared" ref="H49:H60" si="27">SUM(G49*E49)</f>
        <v>235.82400000000001</v>
      </c>
    </row>
    <row r="50" spans="1:8">
      <c r="A50" s="53" t="s">
        <v>108</v>
      </c>
      <c r="B50" s="85" t="s">
        <v>126</v>
      </c>
      <c r="C50" s="80" t="s">
        <v>125</v>
      </c>
      <c r="D50" s="7" t="s">
        <v>4</v>
      </c>
      <c r="E50" s="8">
        <v>3</v>
      </c>
      <c r="F50" s="77">
        <v>0.67</v>
      </c>
      <c r="G50" s="9">
        <f t="shared" si="26"/>
        <v>0.80400000000000005</v>
      </c>
      <c r="H50" s="10">
        <f t="shared" si="27"/>
        <v>2.4119999999999999</v>
      </c>
    </row>
    <row r="51" spans="1:8" s="87" customFormat="1" ht="25.5">
      <c r="A51" s="53" t="s">
        <v>109</v>
      </c>
      <c r="B51" s="85" t="s">
        <v>128</v>
      </c>
      <c r="C51" s="80" t="s">
        <v>127</v>
      </c>
      <c r="D51" s="7" t="s">
        <v>7</v>
      </c>
      <c r="E51" s="8">
        <v>0.3</v>
      </c>
      <c r="F51" s="77">
        <v>8.56</v>
      </c>
      <c r="G51" s="9">
        <f t="shared" si="26"/>
        <v>10.272</v>
      </c>
      <c r="H51" s="89">
        <f t="shared" si="27"/>
        <v>3.0815999999999999</v>
      </c>
    </row>
    <row r="52" spans="1:8">
      <c r="A52" s="53" t="s">
        <v>110</v>
      </c>
      <c r="B52" s="73" t="s">
        <v>132</v>
      </c>
      <c r="C52" s="80" t="s">
        <v>131</v>
      </c>
      <c r="D52" s="7" t="s">
        <v>7</v>
      </c>
      <c r="E52" s="8">
        <v>15</v>
      </c>
      <c r="F52" s="77">
        <v>3.19</v>
      </c>
      <c r="G52" s="9">
        <f t="shared" si="26"/>
        <v>3.8279999999999998</v>
      </c>
      <c r="H52" s="10">
        <f t="shared" si="27"/>
        <v>57.419999999999995</v>
      </c>
    </row>
    <row r="53" spans="1:8">
      <c r="A53" s="53" t="s">
        <v>111</v>
      </c>
      <c r="B53" s="85" t="s">
        <v>130</v>
      </c>
      <c r="C53" s="80" t="s">
        <v>129</v>
      </c>
      <c r="D53" s="7" t="s">
        <v>7</v>
      </c>
      <c r="E53" s="8">
        <v>18</v>
      </c>
      <c r="F53" s="77">
        <v>0.45</v>
      </c>
      <c r="G53" s="9">
        <f t="shared" si="26"/>
        <v>0.54</v>
      </c>
      <c r="H53" s="10">
        <f t="shared" si="27"/>
        <v>9.7200000000000006</v>
      </c>
    </row>
    <row r="54" spans="1:8">
      <c r="A54" s="53" t="s">
        <v>112</v>
      </c>
      <c r="B54" s="73" t="s">
        <v>134</v>
      </c>
      <c r="C54" s="80" t="s">
        <v>133</v>
      </c>
      <c r="D54" s="7" t="s">
        <v>4</v>
      </c>
      <c r="E54" s="8">
        <v>1.5</v>
      </c>
      <c r="F54" s="77">
        <v>2.5</v>
      </c>
      <c r="G54" s="9">
        <f t="shared" si="26"/>
        <v>3</v>
      </c>
      <c r="H54" s="10">
        <f t="shared" si="27"/>
        <v>4.5</v>
      </c>
    </row>
    <row r="55" spans="1:8" ht="25.5">
      <c r="A55" s="53" t="s">
        <v>113</v>
      </c>
      <c r="B55" s="85" t="s">
        <v>128</v>
      </c>
      <c r="C55" s="80" t="s">
        <v>127</v>
      </c>
      <c r="D55" s="7" t="s">
        <v>7</v>
      </c>
      <c r="E55" s="8">
        <v>0.3</v>
      </c>
      <c r="F55" s="77">
        <v>8.56</v>
      </c>
      <c r="G55" s="9">
        <f t="shared" ref="G55" si="28">F55*1.2</f>
        <v>10.272</v>
      </c>
      <c r="H55" s="10">
        <f t="shared" si="27"/>
        <v>3.0815999999999999</v>
      </c>
    </row>
    <row r="56" spans="1:8">
      <c r="A56" s="53" t="s">
        <v>114</v>
      </c>
      <c r="B56" s="73" t="s">
        <v>137</v>
      </c>
      <c r="C56" s="74" t="s">
        <v>138</v>
      </c>
      <c r="D56" s="7" t="s">
        <v>7</v>
      </c>
      <c r="E56" s="8">
        <v>3</v>
      </c>
      <c r="F56" s="77">
        <v>10.66</v>
      </c>
      <c r="G56" s="9">
        <f t="shared" si="26"/>
        <v>12.792</v>
      </c>
      <c r="H56" s="10">
        <f t="shared" si="27"/>
        <v>38.375999999999998</v>
      </c>
    </row>
    <row r="57" spans="1:8">
      <c r="A57" s="53" t="s">
        <v>115</v>
      </c>
      <c r="B57" s="85" t="s">
        <v>136</v>
      </c>
      <c r="C57" s="80" t="s">
        <v>135</v>
      </c>
      <c r="D57" s="7" t="s">
        <v>7</v>
      </c>
      <c r="E57" s="8">
        <v>3</v>
      </c>
      <c r="F57" s="77">
        <v>5.24</v>
      </c>
      <c r="G57" s="9">
        <f t="shared" si="26"/>
        <v>6.2880000000000003</v>
      </c>
      <c r="H57" s="10">
        <f t="shared" si="27"/>
        <v>18.864000000000001</v>
      </c>
    </row>
    <row r="58" spans="1:8">
      <c r="A58" s="53" t="s">
        <v>118</v>
      </c>
      <c r="B58" s="73" t="s">
        <v>140</v>
      </c>
      <c r="C58" s="74" t="s">
        <v>139</v>
      </c>
      <c r="D58" s="7" t="s">
        <v>7</v>
      </c>
      <c r="E58" s="8">
        <v>1</v>
      </c>
      <c r="F58" s="77">
        <v>40.22</v>
      </c>
      <c r="G58" s="9">
        <f t="shared" si="26"/>
        <v>48.263999999999996</v>
      </c>
      <c r="H58" s="10">
        <f t="shared" si="27"/>
        <v>48.263999999999996</v>
      </c>
    </row>
    <row r="59" spans="1:8">
      <c r="A59" s="53" t="s">
        <v>119</v>
      </c>
      <c r="B59" s="73" t="s">
        <v>144</v>
      </c>
      <c r="C59" s="80" t="s">
        <v>143</v>
      </c>
      <c r="D59" s="7" t="s">
        <v>7</v>
      </c>
      <c r="E59" s="8">
        <v>1</v>
      </c>
      <c r="F59" s="77">
        <v>288.29000000000002</v>
      </c>
      <c r="G59" s="9">
        <f t="shared" si="26"/>
        <v>345.94800000000004</v>
      </c>
      <c r="H59" s="10">
        <f t="shared" si="27"/>
        <v>345.94800000000004</v>
      </c>
    </row>
    <row r="60" spans="1:8">
      <c r="A60" s="53" t="s">
        <v>120</v>
      </c>
      <c r="B60" s="73" t="s">
        <v>145</v>
      </c>
      <c r="C60" s="74" t="s">
        <v>146</v>
      </c>
      <c r="D60" s="7" t="s">
        <v>7</v>
      </c>
      <c r="E60" s="8">
        <v>1</v>
      </c>
      <c r="F60" s="77">
        <v>129.96</v>
      </c>
      <c r="G60" s="9">
        <f t="shared" si="26"/>
        <v>155.952</v>
      </c>
      <c r="H60" s="10">
        <f t="shared" si="27"/>
        <v>155.952</v>
      </c>
    </row>
    <row r="61" spans="1:8">
      <c r="A61" s="53" t="s">
        <v>121</v>
      </c>
      <c r="B61" s="73" t="s">
        <v>148</v>
      </c>
      <c r="C61" s="80" t="s">
        <v>147</v>
      </c>
      <c r="D61" s="7" t="s">
        <v>7</v>
      </c>
      <c r="E61" s="8">
        <v>1</v>
      </c>
      <c r="F61" s="77">
        <v>37.69</v>
      </c>
      <c r="G61" s="9">
        <f t="shared" ref="G61:G63" si="29">F61*1.2</f>
        <v>45.227999999999994</v>
      </c>
      <c r="H61" s="10">
        <f t="shared" ref="H61:H63" si="30">SUM(G61*E61)</f>
        <v>45.227999999999994</v>
      </c>
    </row>
    <row r="62" spans="1:8">
      <c r="A62" s="53" t="s">
        <v>122</v>
      </c>
      <c r="B62" s="73" t="s">
        <v>80</v>
      </c>
      <c r="C62" s="80" t="s">
        <v>79</v>
      </c>
      <c r="D62" s="7" t="s">
        <v>7</v>
      </c>
      <c r="E62" s="8">
        <v>1</v>
      </c>
      <c r="F62" s="76">
        <v>215.64</v>
      </c>
      <c r="G62" s="9">
        <f t="shared" si="29"/>
        <v>258.76799999999997</v>
      </c>
      <c r="H62" s="10">
        <f t="shared" si="30"/>
        <v>258.76799999999997</v>
      </c>
    </row>
    <row r="63" spans="1:8" ht="38.25">
      <c r="A63" s="53" t="s">
        <v>123</v>
      </c>
      <c r="B63" s="13" t="s">
        <v>81</v>
      </c>
      <c r="C63" s="79" t="s">
        <v>95</v>
      </c>
      <c r="D63" s="7" t="s">
        <v>7</v>
      </c>
      <c r="E63" s="8">
        <v>4</v>
      </c>
      <c r="F63" s="9">
        <v>174.6</v>
      </c>
      <c r="G63" s="9">
        <f t="shared" si="29"/>
        <v>209.51999999999998</v>
      </c>
      <c r="H63" s="10">
        <f t="shared" si="30"/>
        <v>838.07999999999993</v>
      </c>
    </row>
    <row r="64" spans="1:8">
      <c r="A64" s="53" t="s">
        <v>141</v>
      </c>
      <c r="B64" s="13">
        <v>90777</v>
      </c>
      <c r="C64" s="6" t="s">
        <v>31</v>
      </c>
      <c r="D64" s="7" t="s">
        <v>22</v>
      </c>
      <c r="E64" s="8">
        <v>30</v>
      </c>
      <c r="F64" s="9">
        <v>82.64</v>
      </c>
      <c r="G64" s="9">
        <f t="shared" si="22"/>
        <v>99.167999999999992</v>
      </c>
      <c r="H64" s="10">
        <f t="shared" si="23"/>
        <v>2975.04</v>
      </c>
    </row>
    <row r="65" spans="1:8" ht="15.75" thickBot="1">
      <c r="A65" s="53" t="s">
        <v>142</v>
      </c>
      <c r="B65" s="13">
        <v>88267</v>
      </c>
      <c r="C65" s="6" t="s">
        <v>21</v>
      </c>
      <c r="D65" s="7" t="s">
        <v>22</v>
      </c>
      <c r="E65" s="8">
        <v>240</v>
      </c>
      <c r="F65" s="9">
        <v>24.79</v>
      </c>
      <c r="G65" s="9">
        <f t="shared" si="22"/>
        <v>29.747999999999998</v>
      </c>
      <c r="H65" s="10">
        <f t="shared" si="23"/>
        <v>7139.5199999999995</v>
      </c>
    </row>
    <row r="66" spans="1:8" ht="15.75" thickBot="1">
      <c r="A66" s="110" t="s">
        <v>149</v>
      </c>
      <c r="B66" s="111"/>
      <c r="C66" s="111"/>
      <c r="D66" s="111"/>
      <c r="E66" s="111"/>
      <c r="F66" s="111"/>
      <c r="G66" s="111"/>
      <c r="H66" s="42">
        <f>SUM(H26:H65)</f>
        <v>54534.079199999978</v>
      </c>
    </row>
    <row r="67" spans="1:8" ht="18.75">
      <c r="A67" s="5"/>
      <c r="B67" s="5"/>
      <c r="C67" s="88"/>
      <c r="D67" s="5"/>
      <c r="E67" s="18"/>
      <c r="F67" s="96" t="s">
        <v>12</v>
      </c>
      <c r="G67" s="97"/>
      <c r="H67" s="19">
        <f>SUM(H66+H24+H20+H16)</f>
        <v>61950.083039999976</v>
      </c>
    </row>
    <row r="68" spans="1:8">
      <c r="E68" s="24"/>
    </row>
    <row r="69" spans="1:8">
      <c r="C69" s="182" t="s">
        <v>170</v>
      </c>
      <c r="E69" s="24"/>
    </row>
    <row r="70" spans="1:8">
      <c r="C70" s="154" t="s">
        <v>162</v>
      </c>
      <c r="D70" s="12"/>
      <c r="E70" s="24"/>
    </row>
    <row r="71" spans="1:8">
      <c r="C71" s="154" t="s">
        <v>164</v>
      </c>
      <c r="D71" s="12"/>
      <c r="E71" s="24"/>
      <c r="F71" s="151" t="s">
        <v>169</v>
      </c>
      <c r="G71" s="151"/>
      <c r="H71" s="151"/>
    </row>
    <row r="72" spans="1:8">
      <c r="E72" s="24"/>
      <c r="F72" s="155" t="s">
        <v>163</v>
      </c>
      <c r="G72" s="155"/>
      <c r="H72" s="155"/>
    </row>
    <row r="73" spans="1:8">
      <c r="B73" s="153"/>
      <c r="E73" s="24"/>
      <c r="F73" s="155" t="s">
        <v>165</v>
      </c>
      <c r="G73" s="155"/>
      <c r="H73" s="155"/>
    </row>
    <row r="74" spans="1:8">
      <c r="A74" s="190" t="s">
        <v>167</v>
      </c>
      <c r="B74" s="190"/>
      <c r="C74" s="190"/>
      <c r="E74" s="24"/>
    </row>
    <row r="75" spans="1:8">
      <c r="E75" s="24"/>
    </row>
    <row r="76" spans="1:8">
      <c r="E76" s="24"/>
    </row>
    <row r="77" spans="1:8">
      <c r="E77" s="24"/>
    </row>
    <row r="78" spans="1:8">
      <c r="E78" s="24"/>
    </row>
    <row r="79" spans="1:8">
      <c r="E79" s="24"/>
    </row>
    <row r="80" spans="1:8">
      <c r="E80" s="24"/>
    </row>
    <row r="81" spans="5:5">
      <c r="E81" s="24"/>
    </row>
    <row r="82" spans="5:5">
      <c r="E82" s="24"/>
    </row>
    <row r="83" spans="5:5">
      <c r="E83" s="24"/>
    </row>
    <row r="84" spans="5:5">
      <c r="E84" s="24"/>
    </row>
    <row r="85" spans="5:5">
      <c r="E85" s="24"/>
    </row>
    <row r="86" spans="5:5">
      <c r="E86" s="24"/>
    </row>
    <row r="87" spans="5:5">
      <c r="E87" s="24"/>
    </row>
    <row r="88" spans="5:5">
      <c r="E88" s="24"/>
    </row>
    <row r="89" spans="5:5">
      <c r="E89" s="24"/>
    </row>
    <row r="90" spans="5:5">
      <c r="E90" s="24"/>
    </row>
    <row r="91" spans="5:5">
      <c r="E91" s="24"/>
    </row>
    <row r="92" spans="5:5">
      <c r="E92" s="24"/>
    </row>
    <row r="93" spans="5:5">
      <c r="E93" s="24"/>
    </row>
    <row r="94" spans="5:5">
      <c r="E94" s="24"/>
    </row>
    <row r="95" spans="5:5">
      <c r="E95" s="24"/>
    </row>
    <row r="96" spans="5:5">
      <c r="E96" s="24"/>
    </row>
    <row r="97" spans="5:5">
      <c r="E97" s="24"/>
    </row>
    <row r="98" spans="5:5">
      <c r="E98" s="24"/>
    </row>
    <row r="99" spans="5:5">
      <c r="E99" s="24"/>
    </row>
    <row r="100" spans="5:5">
      <c r="E100" s="24"/>
    </row>
    <row r="101" spans="5:5">
      <c r="E101" s="24"/>
    </row>
    <row r="102" spans="5:5">
      <c r="E102" s="24"/>
    </row>
    <row r="103" spans="5:5">
      <c r="E103" s="24"/>
    </row>
    <row r="104" spans="5:5">
      <c r="E104" s="24"/>
    </row>
    <row r="105" spans="5:5">
      <c r="E105" s="24"/>
    </row>
    <row r="106" spans="5:5">
      <c r="E106" s="24"/>
    </row>
    <row r="107" spans="5:5">
      <c r="E107" s="24"/>
    </row>
    <row r="108" spans="5:5">
      <c r="E108" s="24"/>
    </row>
    <row r="109" spans="5:5">
      <c r="E109" s="24"/>
    </row>
    <row r="110" spans="5:5">
      <c r="E110" s="24"/>
    </row>
    <row r="111" spans="5:5">
      <c r="E111" s="24"/>
    </row>
    <row r="112" spans="5:5">
      <c r="E112" s="24"/>
    </row>
    <row r="113" spans="5:5">
      <c r="E113" s="24"/>
    </row>
    <row r="114" spans="5:5">
      <c r="E114" s="24"/>
    </row>
    <row r="115" spans="5:5">
      <c r="E115" s="24"/>
    </row>
    <row r="116" spans="5:5">
      <c r="E116" s="24"/>
    </row>
    <row r="117" spans="5:5">
      <c r="E117" s="24"/>
    </row>
    <row r="118" spans="5:5">
      <c r="E118" s="24"/>
    </row>
    <row r="119" spans="5:5">
      <c r="E119" s="24"/>
    </row>
    <row r="120" spans="5:5">
      <c r="E120" s="24"/>
    </row>
    <row r="121" spans="5:5">
      <c r="E121" s="24"/>
    </row>
    <row r="122" spans="5:5">
      <c r="E122" s="24"/>
    </row>
    <row r="123" spans="5:5">
      <c r="E123" s="24"/>
    </row>
    <row r="124" spans="5:5">
      <c r="E124" s="24"/>
    </row>
    <row r="125" spans="5:5">
      <c r="E125" s="24"/>
    </row>
    <row r="126" spans="5:5">
      <c r="E126" s="24"/>
    </row>
    <row r="127" spans="5:5">
      <c r="E127" s="24"/>
    </row>
    <row r="128" spans="5:5">
      <c r="E128" s="24"/>
    </row>
    <row r="129" spans="5:5">
      <c r="E129" s="24"/>
    </row>
    <row r="130" spans="5:5">
      <c r="E130" s="24"/>
    </row>
    <row r="131" spans="5:5">
      <c r="E131" s="24"/>
    </row>
    <row r="132" spans="5:5">
      <c r="E132" s="24"/>
    </row>
    <row r="133" spans="5:5">
      <c r="E133" s="24"/>
    </row>
    <row r="134" spans="5:5">
      <c r="E134" s="24"/>
    </row>
    <row r="135" spans="5:5">
      <c r="E135" s="24"/>
    </row>
    <row r="136" spans="5:5">
      <c r="E136" s="24"/>
    </row>
    <row r="137" spans="5:5">
      <c r="E137" s="24"/>
    </row>
    <row r="138" spans="5:5">
      <c r="E138" s="24"/>
    </row>
    <row r="139" spans="5:5">
      <c r="E139" s="24"/>
    </row>
    <row r="140" spans="5:5">
      <c r="E140" s="24"/>
    </row>
    <row r="141" spans="5:5">
      <c r="E141" s="24"/>
    </row>
    <row r="142" spans="5:5">
      <c r="E142" s="24"/>
    </row>
    <row r="143" spans="5:5">
      <c r="E143" s="24"/>
    </row>
    <row r="144" spans="5:5">
      <c r="E144" s="24"/>
    </row>
    <row r="145" spans="5:5">
      <c r="E145" s="24"/>
    </row>
    <row r="146" spans="5:5">
      <c r="E146" s="24"/>
    </row>
    <row r="147" spans="5:5">
      <c r="E147" s="24"/>
    </row>
    <row r="148" spans="5:5">
      <c r="E148" s="24"/>
    </row>
    <row r="149" spans="5:5">
      <c r="E149" s="24"/>
    </row>
    <row r="150" spans="5:5">
      <c r="E150" s="24"/>
    </row>
    <row r="151" spans="5:5">
      <c r="E151" s="24"/>
    </row>
    <row r="152" spans="5:5">
      <c r="E152" s="24"/>
    </row>
    <row r="153" spans="5:5">
      <c r="E153" s="24"/>
    </row>
    <row r="154" spans="5:5">
      <c r="E154" s="24"/>
    </row>
    <row r="155" spans="5:5">
      <c r="E155" s="24"/>
    </row>
    <row r="156" spans="5:5">
      <c r="E156" s="24"/>
    </row>
    <row r="157" spans="5:5">
      <c r="E157" s="24"/>
    </row>
    <row r="158" spans="5:5">
      <c r="E158" s="24"/>
    </row>
    <row r="159" spans="5:5">
      <c r="E159" s="24"/>
    </row>
    <row r="160" spans="5:5">
      <c r="E160" s="24"/>
    </row>
    <row r="161" spans="5:5">
      <c r="E161" s="24"/>
    </row>
    <row r="162" spans="5:5">
      <c r="E162" s="24"/>
    </row>
    <row r="163" spans="5:5">
      <c r="E163" s="24"/>
    </row>
    <row r="164" spans="5:5">
      <c r="E164" s="24"/>
    </row>
    <row r="165" spans="5:5">
      <c r="E165" s="24"/>
    </row>
    <row r="166" spans="5:5">
      <c r="E166" s="24"/>
    </row>
    <row r="167" spans="5:5">
      <c r="E167" s="24"/>
    </row>
    <row r="168" spans="5:5">
      <c r="E168" s="24"/>
    </row>
    <row r="169" spans="5:5">
      <c r="E169" s="24"/>
    </row>
    <row r="170" spans="5:5">
      <c r="E170" s="24"/>
    </row>
    <row r="171" spans="5:5">
      <c r="E171" s="24"/>
    </row>
    <row r="172" spans="5:5">
      <c r="E172" s="24"/>
    </row>
    <row r="173" spans="5:5">
      <c r="E173" s="24"/>
    </row>
    <row r="174" spans="5:5">
      <c r="E174" s="24"/>
    </row>
    <row r="175" spans="5:5">
      <c r="E175" s="24"/>
    </row>
    <row r="176" spans="5:5">
      <c r="E176" s="24"/>
    </row>
    <row r="177" spans="5:5">
      <c r="E177" s="24"/>
    </row>
    <row r="178" spans="5:5">
      <c r="E178" s="24"/>
    </row>
    <row r="179" spans="5:5">
      <c r="E179" s="24"/>
    </row>
    <row r="180" spans="5:5">
      <c r="E180" s="24"/>
    </row>
    <row r="181" spans="5:5">
      <c r="E181" s="24"/>
    </row>
    <row r="182" spans="5:5">
      <c r="E182" s="24"/>
    </row>
    <row r="183" spans="5:5">
      <c r="E183" s="24"/>
    </row>
    <row r="184" spans="5:5">
      <c r="E184" s="24"/>
    </row>
    <row r="185" spans="5:5">
      <c r="E185" s="24"/>
    </row>
    <row r="186" spans="5:5">
      <c r="E186" s="24"/>
    </row>
    <row r="187" spans="5:5">
      <c r="E187" s="24"/>
    </row>
    <row r="188" spans="5:5">
      <c r="E188" s="24"/>
    </row>
    <row r="189" spans="5:5">
      <c r="E189" s="24"/>
    </row>
    <row r="190" spans="5:5">
      <c r="E190" s="24"/>
    </row>
    <row r="191" spans="5:5">
      <c r="E191" s="24"/>
    </row>
    <row r="192" spans="5:5">
      <c r="E192" s="24"/>
    </row>
    <row r="193" spans="5:5">
      <c r="E193" s="24"/>
    </row>
    <row r="194" spans="5:5">
      <c r="E194" s="24"/>
    </row>
    <row r="195" spans="5:5">
      <c r="E195" s="24"/>
    </row>
    <row r="196" spans="5:5">
      <c r="E196" s="24"/>
    </row>
    <row r="197" spans="5:5">
      <c r="E197" s="24"/>
    </row>
    <row r="198" spans="5:5">
      <c r="E198" s="24"/>
    </row>
    <row r="199" spans="5:5">
      <c r="E199" s="24"/>
    </row>
    <row r="200" spans="5:5">
      <c r="E200" s="24"/>
    </row>
    <row r="201" spans="5:5">
      <c r="E201" s="24"/>
    </row>
    <row r="202" spans="5:5">
      <c r="E202" s="24"/>
    </row>
    <row r="203" spans="5:5">
      <c r="E203" s="24"/>
    </row>
    <row r="204" spans="5:5">
      <c r="E204" s="24"/>
    </row>
    <row r="205" spans="5:5">
      <c r="E205" s="24"/>
    </row>
    <row r="206" spans="5:5">
      <c r="E206" s="24"/>
    </row>
    <row r="207" spans="5:5">
      <c r="E207" s="24"/>
    </row>
    <row r="208" spans="5:5">
      <c r="E208" s="24"/>
    </row>
    <row r="209" spans="5:5">
      <c r="E209" s="24"/>
    </row>
    <row r="210" spans="5:5">
      <c r="E210" s="24"/>
    </row>
    <row r="211" spans="5:5">
      <c r="E211" s="24"/>
    </row>
    <row r="212" spans="5:5">
      <c r="E212" s="24"/>
    </row>
    <row r="213" spans="5:5">
      <c r="E213" s="24"/>
    </row>
    <row r="214" spans="5:5">
      <c r="E214" s="24"/>
    </row>
    <row r="215" spans="5:5">
      <c r="E215" s="24"/>
    </row>
    <row r="216" spans="5:5">
      <c r="E216" s="24"/>
    </row>
    <row r="217" spans="5:5">
      <c r="E217" s="24"/>
    </row>
    <row r="218" spans="5:5">
      <c r="E218" s="24"/>
    </row>
    <row r="219" spans="5:5">
      <c r="E219" s="24"/>
    </row>
    <row r="220" spans="5:5">
      <c r="E220" s="24"/>
    </row>
    <row r="221" spans="5:5">
      <c r="E221" s="24"/>
    </row>
    <row r="222" spans="5:5">
      <c r="E222" s="24"/>
    </row>
    <row r="223" spans="5:5">
      <c r="E223" s="24"/>
    </row>
    <row r="224" spans="5:5">
      <c r="E224" s="24"/>
    </row>
    <row r="225" spans="5:5">
      <c r="E225" s="24"/>
    </row>
    <row r="226" spans="5:5">
      <c r="E226" s="24"/>
    </row>
    <row r="227" spans="5:5">
      <c r="E227" s="24"/>
    </row>
    <row r="228" spans="5:5">
      <c r="E228" s="24"/>
    </row>
    <row r="229" spans="5:5">
      <c r="E229" s="24"/>
    </row>
    <row r="230" spans="5:5">
      <c r="E230" s="24"/>
    </row>
    <row r="231" spans="5:5">
      <c r="E231" s="24"/>
    </row>
    <row r="232" spans="5:5">
      <c r="E232" s="24"/>
    </row>
    <row r="233" spans="5:5">
      <c r="E233" s="24"/>
    </row>
    <row r="234" spans="5:5">
      <c r="E234" s="24"/>
    </row>
    <row r="235" spans="5:5">
      <c r="E235" s="24"/>
    </row>
    <row r="236" spans="5:5">
      <c r="E236" s="24"/>
    </row>
    <row r="237" spans="5:5">
      <c r="E237" s="24"/>
    </row>
    <row r="238" spans="5:5">
      <c r="E238" s="24"/>
    </row>
    <row r="239" spans="5:5">
      <c r="E239" s="24"/>
    </row>
    <row r="240" spans="5:5">
      <c r="E240" s="24"/>
    </row>
    <row r="241" spans="5:5">
      <c r="E241" s="24"/>
    </row>
    <row r="242" spans="5:5">
      <c r="E242" s="24"/>
    </row>
    <row r="243" spans="5:5">
      <c r="E243" s="24"/>
    </row>
    <row r="244" spans="5:5">
      <c r="E244" s="24"/>
    </row>
    <row r="245" spans="5:5">
      <c r="E245" s="24"/>
    </row>
    <row r="246" spans="5:5">
      <c r="E246" s="24"/>
    </row>
    <row r="247" spans="5:5">
      <c r="E247" s="24"/>
    </row>
    <row r="248" spans="5:5">
      <c r="E248" s="24"/>
    </row>
    <row r="249" spans="5:5">
      <c r="E249" s="24"/>
    </row>
    <row r="250" spans="5:5">
      <c r="E250" s="24"/>
    </row>
    <row r="251" spans="5:5">
      <c r="E251" s="24"/>
    </row>
    <row r="252" spans="5:5">
      <c r="E252" s="24"/>
    </row>
    <row r="253" spans="5:5">
      <c r="E253" s="24"/>
    </row>
    <row r="254" spans="5:5">
      <c r="E254" s="24"/>
    </row>
    <row r="255" spans="5:5">
      <c r="E255" s="24"/>
    </row>
    <row r="256" spans="5:5">
      <c r="E256" s="24"/>
    </row>
    <row r="257" spans="5:5">
      <c r="E257" s="24"/>
    </row>
    <row r="258" spans="5:5">
      <c r="E258" s="24"/>
    </row>
    <row r="259" spans="5:5">
      <c r="E259" s="24"/>
    </row>
    <row r="260" spans="5:5">
      <c r="E260" s="24"/>
    </row>
    <row r="261" spans="5:5">
      <c r="E261" s="24"/>
    </row>
    <row r="262" spans="5:5">
      <c r="E262" s="24"/>
    </row>
    <row r="263" spans="5:5">
      <c r="E263" s="24"/>
    </row>
    <row r="264" spans="5:5">
      <c r="E264" s="24"/>
    </row>
    <row r="265" spans="5:5">
      <c r="E265" s="24"/>
    </row>
    <row r="266" spans="5:5">
      <c r="E266" s="24"/>
    </row>
    <row r="267" spans="5:5">
      <c r="E267" s="24"/>
    </row>
    <row r="268" spans="5:5">
      <c r="E268" s="24"/>
    </row>
    <row r="269" spans="5:5">
      <c r="E269" s="24"/>
    </row>
    <row r="270" spans="5:5">
      <c r="E270" s="24"/>
    </row>
    <row r="271" spans="5:5">
      <c r="E271" s="24"/>
    </row>
    <row r="272" spans="5:5">
      <c r="E272" s="24"/>
    </row>
    <row r="273" spans="5:5">
      <c r="E273" s="24"/>
    </row>
    <row r="274" spans="5:5">
      <c r="E274" s="24"/>
    </row>
    <row r="275" spans="5:5">
      <c r="E275" s="24"/>
    </row>
    <row r="276" spans="5:5">
      <c r="E276" s="24"/>
    </row>
    <row r="277" spans="5:5">
      <c r="E277" s="24"/>
    </row>
    <row r="278" spans="5:5">
      <c r="E278" s="24"/>
    </row>
    <row r="279" spans="5:5">
      <c r="E279" s="24"/>
    </row>
    <row r="280" spans="5:5">
      <c r="E280" s="24"/>
    </row>
    <row r="281" spans="5:5">
      <c r="E281" s="24"/>
    </row>
    <row r="282" spans="5:5">
      <c r="E282" s="24"/>
    </row>
    <row r="283" spans="5:5">
      <c r="E283" s="24"/>
    </row>
    <row r="284" spans="5:5">
      <c r="E284" s="24"/>
    </row>
    <row r="285" spans="5:5">
      <c r="E285" s="24"/>
    </row>
    <row r="286" spans="5:5">
      <c r="E286" s="24"/>
    </row>
    <row r="287" spans="5:5">
      <c r="E287" s="24"/>
    </row>
    <row r="288" spans="5:5">
      <c r="E288" s="24"/>
    </row>
    <row r="289" spans="5:5">
      <c r="E289" s="24"/>
    </row>
    <row r="290" spans="5:5">
      <c r="E290" s="24"/>
    </row>
    <row r="291" spans="5:5">
      <c r="E291" s="24"/>
    </row>
    <row r="292" spans="5:5">
      <c r="E292" s="24"/>
    </row>
    <row r="293" spans="5:5">
      <c r="E293" s="24"/>
    </row>
    <row r="294" spans="5:5">
      <c r="E294" s="24"/>
    </row>
    <row r="295" spans="5:5">
      <c r="E295" s="24"/>
    </row>
    <row r="296" spans="5:5">
      <c r="E296" s="24"/>
    </row>
    <row r="297" spans="5:5">
      <c r="E297" s="24"/>
    </row>
    <row r="298" spans="5:5">
      <c r="E298" s="24"/>
    </row>
    <row r="299" spans="5:5">
      <c r="E299" s="24"/>
    </row>
    <row r="300" spans="5:5">
      <c r="E300" s="24"/>
    </row>
    <row r="301" spans="5:5">
      <c r="E301" s="24"/>
    </row>
    <row r="302" spans="5:5">
      <c r="E302" s="24"/>
    </row>
    <row r="303" spans="5:5">
      <c r="E303" s="24"/>
    </row>
    <row r="304" spans="5:5">
      <c r="E304" s="24"/>
    </row>
    <row r="305" spans="5:5">
      <c r="E305" s="24"/>
    </row>
    <row r="306" spans="5:5">
      <c r="E306" s="24"/>
    </row>
    <row r="307" spans="5:5">
      <c r="E307" s="24"/>
    </row>
    <row r="308" spans="5:5">
      <c r="E308" s="24"/>
    </row>
    <row r="309" spans="5:5">
      <c r="E309" s="24"/>
    </row>
    <row r="310" spans="5:5">
      <c r="E310" s="24"/>
    </row>
    <row r="311" spans="5:5">
      <c r="E311" s="24"/>
    </row>
    <row r="312" spans="5:5">
      <c r="E312" s="24"/>
    </row>
    <row r="313" spans="5:5">
      <c r="E313" s="24"/>
    </row>
    <row r="314" spans="5:5">
      <c r="E314" s="24"/>
    </row>
    <row r="315" spans="5:5">
      <c r="E315" s="24"/>
    </row>
    <row r="316" spans="5:5">
      <c r="E316" s="24"/>
    </row>
    <row r="317" spans="5:5">
      <c r="E317" s="24"/>
    </row>
    <row r="318" spans="5:5">
      <c r="E318" s="24"/>
    </row>
    <row r="319" spans="5:5">
      <c r="E319" s="24"/>
    </row>
    <row r="320" spans="5:5">
      <c r="E320" s="24"/>
    </row>
    <row r="321" spans="5:5">
      <c r="E321" s="24"/>
    </row>
    <row r="322" spans="5:5">
      <c r="E322" s="24"/>
    </row>
    <row r="323" spans="5:5">
      <c r="E323" s="24"/>
    </row>
    <row r="324" spans="5:5">
      <c r="E324" s="24"/>
    </row>
    <row r="325" spans="5:5">
      <c r="E325" s="24"/>
    </row>
    <row r="326" spans="5:5">
      <c r="E326" s="24"/>
    </row>
    <row r="327" spans="5:5">
      <c r="E327" s="24"/>
    </row>
    <row r="328" spans="5:5">
      <c r="E328" s="24"/>
    </row>
    <row r="329" spans="5:5">
      <c r="E329" s="24"/>
    </row>
    <row r="330" spans="5:5">
      <c r="E330" s="24"/>
    </row>
    <row r="331" spans="5:5">
      <c r="E331" s="24"/>
    </row>
    <row r="332" spans="5:5">
      <c r="E332" s="24"/>
    </row>
    <row r="333" spans="5:5">
      <c r="E333" s="24"/>
    </row>
    <row r="334" spans="5:5">
      <c r="E334" s="24"/>
    </row>
    <row r="335" spans="5:5">
      <c r="E335" s="24"/>
    </row>
    <row r="336" spans="5:5">
      <c r="E336" s="24"/>
    </row>
    <row r="337" spans="5:5">
      <c r="E337" s="24"/>
    </row>
    <row r="338" spans="5:5">
      <c r="E338" s="24"/>
    </row>
    <row r="339" spans="5:5">
      <c r="E339" s="24"/>
    </row>
    <row r="340" spans="5:5">
      <c r="E340" s="24"/>
    </row>
    <row r="341" spans="5:5">
      <c r="E341" s="24"/>
    </row>
    <row r="342" spans="5:5">
      <c r="E342" s="24"/>
    </row>
    <row r="343" spans="5:5">
      <c r="E343" s="24"/>
    </row>
    <row r="344" spans="5:5">
      <c r="E344" s="24"/>
    </row>
    <row r="345" spans="5:5">
      <c r="E345" s="24"/>
    </row>
    <row r="346" spans="5:5">
      <c r="E346" s="24"/>
    </row>
    <row r="347" spans="5:5">
      <c r="E347" s="24"/>
    </row>
    <row r="348" spans="5:5">
      <c r="E348" s="24"/>
    </row>
    <row r="349" spans="5:5">
      <c r="E349" s="24"/>
    </row>
    <row r="350" spans="5:5">
      <c r="E350" s="24"/>
    </row>
    <row r="351" spans="5:5">
      <c r="E351" s="24"/>
    </row>
    <row r="352" spans="5:5">
      <c r="E352" s="24"/>
    </row>
    <row r="353" spans="5:5">
      <c r="E353" s="24"/>
    </row>
    <row r="354" spans="5:5">
      <c r="E354" s="24"/>
    </row>
    <row r="355" spans="5:5">
      <c r="E355" s="24"/>
    </row>
    <row r="356" spans="5:5">
      <c r="E356" s="24"/>
    </row>
    <row r="357" spans="5:5">
      <c r="E357" s="24"/>
    </row>
    <row r="358" spans="5:5">
      <c r="E358" s="24"/>
    </row>
    <row r="359" spans="5:5">
      <c r="E359" s="24"/>
    </row>
    <row r="360" spans="5:5">
      <c r="E360" s="24"/>
    </row>
    <row r="361" spans="5:5">
      <c r="E361" s="24"/>
    </row>
    <row r="362" spans="5:5">
      <c r="E362" s="24"/>
    </row>
    <row r="363" spans="5:5">
      <c r="E363" s="24"/>
    </row>
    <row r="364" spans="5:5">
      <c r="E364" s="24"/>
    </row>
    <row r="365" spans="5:5">
      <c r="E365" s="24"/>
    </row>
    <row r="366" spans="5:5">
      <c r="E366" s="24"/>
    </row>
    <row r="367" spans="5:5">
      <c r="E367" s="24"/>
    </row>
    <row r="368" spans="5:5">
      <c r="E368" s="24"/>
    </row>
    <row r="369" spans="5:5">
      <c r="E369" s="24"/>
    </row>
    <row r="370" spans="5:5">
      <c r="E370" s="24"/>
    </row>
    <row r="371" spans="5:5">
      <c r="E371" s="24"/>
    </row>
    <row r="372" spans="5:5">
      <c r="E372" s="24"/>
    </row>
    <row r="373" spans="5:5">
      <c r="E373" s="24"/>
    </row>
    <row r="374" spans="5:5">
      <c r="E374" s="24"/>
    </row>
    <row r="375" spans="5:5">
      <c r="E375" s="24"/>
    </row>
    <row r="376" spans="5:5">
      <c r="E376" s="24"/>
    </row>
    <row r="377" spans="5:5">
      <c r="E377" s="24"/>
    </row>
    <row r="378" spans="5:5">
      <c r="E378" s="24"/>
    </row>
    <row r="379" spans="5:5">
      <c r="E379" s="24"/>
    </row>
    <row r="380" spans="5:5">
      <c r="E380" s="24"/>
    </row>
    <row r="381" spans="5:5">
      <c r="E381" s="24"/>
    </row>
    <row r="382" spans="5:5">
      <c r="E382" s="24"/>
    </row>
    <row r="383" spans="5:5">
      <c r="E383" s="24"/>
    </row>
    <row r="384" spans="5:5">
      <c r="E384" s="24"/>
    </row>
    <row r="385" spans="5:5">
      <c r="E385" s="24"/>
    </row>
    <row r="386" spans="5:5">
      <c r="E386" s="24"/>
    </row>
    <row r="387" spans="5:5">
      <c r="E387" s="24"/>
    </row>
    <row r="388" spans="5:5">
      <c r="E388" s="24"/>
    </row>
    <row r="389" spans="5:5">
      <c r="E389" s="24"/>
    </row>
    <row r="390" spans="5:5">
      <c r="E390" s="24"/>
    </row>
    <row r="391" spans="5:5">
      <c r="E391" s="24"/>
    </row>
    <row r="392" spans="5:5">
      <c r="E392" s="24"/>
    </row>
    <row r="393" spans="5:5">
      <c r="E393" s="24"/>
    </row>
    <row r="394" spans="5:5">
      <c r="E394" s="24"/>
    </row>
    <row r="395" spans="5:5">
      <c r="E395" s="24"/>
    </row>
    <row r="396" spans="5:5">
      <c r="E396" s="24"/>
    </row>
    <row r="397" spans="5:5">
      <c r="E397" s="24"/>
    </row>
    <row r="398" spans="5:5">
      <c r="E398" s="24"/>
    </row>
    <row r="399" spans="5:5">
      <c r="E399" s="24"/>
    </row>
    <row r="400" spans="5:5">
      <c r="E400" s="24"/>
    </row>
    <row r="401" spans="5:5">
      <c r="E401" s="24"/>
    </row>
    <row r="402" spans="5:5">
      <c r="E402" s="24"/>
    </row>
    <row r="403" spans="5:5">
      <c r="E403" s="24"/>
    </row>
    <row r="404" spans="5:5">
      <c r="E404" s="24"/>
    </row>
    <row r="405" spans="5:5">
      <c r="E405" s="24"/>
    </row>
    <row r="406" spans="5:5">
      <c r="E406" s="24"/>
    </row>
    <row r="407" spans="5:5">
      <c r="E407" s="24"/>
    </row>
    <row r="408" spans="5:5">
      <c r="E408" s="24"/>
    </row>
    <row r="409" spans="5:5">
      <c r="E409" s="24"/>
    </row>
    <row r="410" spans="5:5">
      <c r="E410" s="24"/>
    </row>
    <row r="411" spans="5:5">
      <c r="E411" s="24"/>
    </row>
    <row r="412" spans="5:5">
      <c r="E412" s="24"/>
    </row>
    <row r="413" spans="5:5">
      <c r="E413" s="24"/>
    </row>
    <row r="414" spans="5:5">
      <c r="E414" s="24"/>
    </row>
    <row r="415" spans="5:5">
      <c r="E415" s="24"/>
    </row>
    <row r="416" spans="5:5">
      <c r="E416" s="24"/>
    </row>
    <row r="417" spans="5:5">
      <c r="E417" s="24"/>
    </row>
    <row r="418" spans="5:5">
      <c r="E418" s="24"/>
    </row>
    <row r="419" spans="5:5">
      <c r="E419" s="24"/>
    </row>
    <row r="420" spans="5:5">
      <c r="E420" s="24"/>
    </row>
    <row r="421" spans="5:5">
      <c r="E421" s="24"/>
    </row>
    <row r="422" spans="5:5">
      <c r="E422" s="24"/>
    </row>
    <row r="423" spans="5:5">
      <c r="E423" s="24"/>
    </row>
    <row r="424" spans="5:5">
      <c r="E424" s="24"/>
    </row>
    <row r="425" spans="5:5">
      <c r="E425" s="24"/>
    </row>
    <row r="426" spans="5:5">
      <c r="E426" s="24"/>
    </row>
    <row r="427" spans="5:5">
      <c r="E427" s="24"/>
    </row>
    <row r="428" spans="5:5">
      <c r="E428" s="24"/>
    </row>
    <row r="429" spans="5:5">
      <c r="E429" s="24"/>
    </row>
    <row r="430" spans="5:5">
      <c r="E430" s="24"/>
    </row>
    <row r="431" spans="5:5">
      <c r="E431" s="24"/>
    </row>
    <row r="432" spans="5:5">
      <c r="E432" s="24"/>
    </row>
    <row r="433" spans="5:5">
      <c r="E433" s="24"/>
    </row>
    <row r="434" spans="5:5">
      <c r="E434" s="24"/>
    </row>
    <row r="435" spans="5:5">
      <c r="E435" s="24"/>
    </row>
    <row r="436" spans="5:5">
      <c r="E436" s="24"/>
    </row>
    <row r="437" spans="5:5">
      <c r="E437" s="24"/>
    </row>
    <row r="438" spans="5:5">
      <c r="E438" s="24"/>
    </row>
    <row r="439" spans="5:5">
      <c r="E439" s="24"/>
    </row>
    <row r="440" spans="5:5">
      <c r="E440" s="24"/>
    </row>
    <row r="441" spans="5:5">
      <c r="E441" s="24"/>
    </row>
    <row r="442" spans="5:5">
      <c r="E442" s="24"/>
    </row>
    <row r="443" spans="5:5">
      <c r="E443" s="24"/>
    </row>
    <row r="444" spans="5:5">
      <c r="E444" s="24"/>
    </row>
    <row r="445" spans="5:5">
      <c r="E445" s="24"/>
    </row>
    <row r="446" spans="5:5">
      <c r="E446" s="24"/>
    </row>
    <row r="447" spans="5:5">
      <c r="E447" s="24"/>
    </row>
    <row r="448" spans="5:5">
      <c r="E448" s="24"/>
    </row>
    <row r="449" spans="5:5">
      <c r="E449" s="24"/>
    </row>
    <row r="450" spans="5:5">
      <c r="E450" s="24"/>
    </row>
    <row r="451" spans="5:5">
      <c r="E451" s="24"/>
    </row>
    <row r="452" spans="5:5">
      <c r="E452" s="24"/>
    </row>
    <row r="453" spans="5:5">
      <c r="E453" s="24"/>
    </row>
    <row r="454" spans="5:5">
      <c r="E454" s="24"/>
    </row>
    <row r="455" spans="5:5">
      <c r="E455" s="24"/>
    </row>
    <row r="456" spans="5:5">
      <c r="E456" s="24"/>
    </row>
    <row r="457" spans="5:5">
      <c r="E457" s="24"/>
    </row>
    <row r="458" spans="5:5">
      <c r="E458" s="24"/>
    </row>
    <row r="459" spans="5:5">
      <c r="E459" s="24"/>
    </row>
    <row r="460" spans="5:5">
      <c r="E460" s="24"/>
    </row>
    <row r="461" spans="5:5">
      <c r="E461" s="24"/>
    </row>
    <row r="462" spans="5:5">
      <c r="E462" s="24"/>
    </row>
    <row r="463" spans="5:5">
      <c r="E463" s="24"/>
    </row>
    <row r="464" spans="5:5">
      <c r="E464" s="24"/>
    </row>
    <row r="465" spans="5:5">
      <c r="E465" s="24"/>
    </row>
    <row r="466" spans="5:5">
      <c r="E466" s="24"/>
    </row>
    <row r="467" spans="5:5">
      <c r="E467" s="24"/>
    </row>
    <row r="468" spans="5:5">
      <c r="E468" s="24"/>
    </row>
    <row r="469" spans="5:5">
      <c r="E469" s="24"/>
    </row>
    <row r="470" spans="5:5">
      <c r="E470" s="24"/>
    </row>
    <row r="471" spans="5:5">
      <c r="E471" s="24"/>
    </row>
    <row r="472" spans="5:5">
      <c r="E472" s="24"/>
    </row>
    <row r="473" spans="5:5">
      <c r="E473" s="24"/>
    </row>
    <row r="474" spans="5:5">
      <c r="E474" s="24"/>
    </row>
    <row r="475" spans="5:5">
      <c r="E475" s="24"/>
    </row>
    <row r="476" spans="5:5">
      <c r="E476" s="24"/>
    </row>
    <row r="477" spans="5:5">
      <c r="E477" s="24"/>
    </row>
    <row r="478" spans="5:5">
      <c r="E478" s="24"/>
    </row>
    <row r="479" spans="5:5">
      <c r="E479" s="24"/>
    </row>
    <row r="480" spans="5:5">
      <c r="E480" s="24"/>
    </row>
    <row r="481" spans="5:5">
      <c r="E481" s="24"/>
    </row>
    <row r="482" spans="5:5">
      <c r="E482" s="24"/>
    </row>
    <row r="483" spans="5:5">
      <c r="E483" s="24"/>
    </row>
    <row r="484" spans="5:5">
      <c r="E484" s="24"/>
    </row>
    <row r="485" spans="5:5">
      <c r="E485" s="24"/>
    </row>
    <row r="486" spans="5:5">
      <c r="E486" s="24"/>
    </row>
    <row r="487" spans="5:5">
      <c r="E487" s="24"/>
    </row>
    <row r="488" spans="5:5">
      <c r="E488" s="24"/>
    </row>
    <row r="489" spans="5:5">
      <c r="E489" s="24"/>
    </row>
    <row r="490" spans="5:5">
      <c r="E490" s="24"/>
    </row>
    <row r="491" spans="5:5">
      <c r="E491" s="24"/>
    </row>
    <row r="492" spans="5:5">
      <c r="E492" s="24"/>
    </row>
    <row r="493" spans="5:5">
      <c r="E493" s="24"/>
    </row>
    <row r="494" spans="5:5">
      <c r="E494" s="24"/>
    </row>
    <row r="495" spans="5:5">
      <c r="E495" s="24"/>
    </row>
    <row r="496" spans="5:5">
      <c r="E496" s="24"/>
    </row>
    <row r="497" spans="5:5">
      <c r="E497" s="24"/>
    </row>
    <row r="498" spans="5:5">
      <c r="E498" s="24"/>
    </row>
    <row r="499" spans="5:5">
      <c r="E499" s="24"/>
    </row>
    <row r="500" spans="5:5">
      <c r="E500" s="24"/>
    </row>
    <row r="501" spans="5:5">
      <c r="E501" s="24"/>
    </row>
    <row r="502" spans="5:5">
      <c r="E502" s="24"/>
    </row>
    <row r="503" spans="5:5">
      <c r="E503" s="24"/>
    </row>
    <row r="504" spans="5:5">
      <c r="E504" s="24"/>
    </row>
    <row r="505" spans="5:5">
      <c r="E505" s="24"/>
    </row>
    <row r="506" spans="5:5">
      <c r="E506" s="24"/>
    </row>
    <row r="507" spans="5:5">
      <c r="E507" s="24"/>
    </row>
    <row r="508" spans="5:5">
      <c r="E508" s="24"/>
    </row>
    <row r="509" spans="5:5">
      <c r="E509" s="24"/>
    </row>
    <row r="510" spans="5:5">
      <c r="E510" s="24"/>
    </row>
    <row r="511" spans="5:5">
      <c r="E511" s="24"/>
    </row>
    <row r="512" spans="5:5">
      <c r="E512" s="24"/>
    </row>
    <row r="513" spans="5:5">
      <c r="E513" s="24"/>
    </row>
    <row r="514" spans="5:5">
      <c r="E514" s="24"/>
    </row>
    <row r="515" spans="5:5">
      <c r="E515" s="24"/>
    </row>
    <row r="516" spans="5:5">
      <c r="E516" s="24"/>
    </row>
    <row r="517" spans="5:5">
      <c r="E517" s="24"/>
    </row>
    <row r="518" spans="5:5">
      <c r="E518" s="24"/>
    </row>
    <row r="519" spans="5:5">
      <c r="E519" s="24"/>
    </row>
    <row r="520" spans="5:5">
      <c r="E520" s="24"/>
    </row>
    <row r="521" spans="5:5">
      <c r="E521" s="24"/>
    </row>
    <row r="522" spans="5:5">
      <c r="E522" s="24"/>
    </row>
    <row r="523" spans="5:5">
      <c r="E523" s="24"/>
    </row>
    <row r="524" spans="5:5">
      <c r="E524" s="24"/>
    </row>
    <row r="525" spans="5:5">
      <c r="E525" s="24"/>
    </row>
    <row r="526" spans="5:5">
      <c r="E526" s="24"/>
    </row>
    <row r="527" spans="5:5">
      <c r="E527" s="24"/>
    </row>
    <row r="528" spans="5:5">
      <c r="E528" s="24"/>
    </row>
    <row r="529" spans="5:5">
      <c r="E529" s="24"/>
    </row>
    <row r="530" spans="5:5">
      <c r="E530" s="24"/>
    </row>
    <row r="531" spans="5:5">
      <c r="E531" s="24"/>
    </row>
    <row r="532" spans="5:5">
      <c r="E532" s="24"/>
    </row>
    <row r="533" spans="5:5">
      <c r="E533" s="24"/>
    </row>
    <row r="534" spans="5:5">
      <c r="E534" s="24"/>
    </row>
    <row r="535" spans="5:5">
      <c r="E535" s="24"/>
    </row>
    <row r="536" spans="5:5">
      <c r="E536" s="24"/>
    </row>
    <row r="537" spans="5:5">
      <c r="E537" s="24"/>
    </row>
    <row r="538" spans="5:5">
      <c r="E538" s="24"/>
    </row>
    <row r="539" spans="5:5">
      <c r="E539" s="24"/>
    </row>
    <row r="540" spans="5:5">
      <c r="E540" s="24"/>
    </row>
    <row r="541" spans="5:5">
      <c r="E541" s="24"/>
    </row>
    <row r="542" spans="5:5">
      <c r="E542" s="24"/>
    </row>
    <row r="543" spans="5:5">
      <c r="E543" s="24"/>
    </row>
    <row r="544" spans="5:5">
      <c r="E544" s="24"/>
    </row>
    <row r="545" spans="5:5">
      <c r="E545" s="24"/>
    </row>
    <row r="546" spans="5:5">
      <c r="E546" s="24"/>
    </row>
    <row r="547" spans="5:5">
      <c r="E547" s="24"/>
    </row>
    <row r="548" spans="5:5">
      <c r="E548" s="24"/>
    </row>
    <row r="549" spans="5:5">
      <c r="E549" s="24"/>
    </row>
    <row r="550" spans="5:5">
      <c r="E550" s="24"/>
    </row>
    <row r="551" spans="5:5">
      <c r="E551" s="24"/>
    </row>
    <row r="552" spans="5:5">
      <c r="E552" s="24"/>
    </row>
    <row r="553" spans="5:5">
      <c r="E553" s="24"/>
    </row>
    <row r="554" spans="5:5">
      <c r="E554" s="24"/>
    </row>
    <row r="555" spans="5:5">
      <c r="E555" s="24"/>
    </row>
    <row r="556" spans="5:5">
      <c r="E556" s="24"/>
    </row>
    <row r="557" spans="5:5">
      <c r="E557" s="24"/>
    </row>
    <row r="558" spans="5:5">
      <c r="E558" s="24"/>
    </row>
    <row r="559" spans="5:5">
      <c r="E559" s="24"/>
    </row>
    <row r="560" spans="5:5">
      <c r="E560" s="24"/>
    </row>
    <row r="561" spans="5:5">
      <c r="E561" s="24"/>
    </row>
    <row r="562" spans="5:5">
      <c r="E562" s="24"/>
    </row>
    <row r="563" spans="5:5">
      <c r="E563" s="24"/>
    </row>
    <row r="564" spans="5:5">
      <c r="E564" s="24"/>
    </row>
    <row r="565" spans="5:5">
      <c r="E565" s="24"/>
    </row>
    <row r="566" spans="5:5">
      <c r="E566" s="24"/>
    </row>
    <row r="567" spans="5:5">
      <c r="E567" s="24"/>
    </row>
    <row r="568" spans="5:5">
      <c r="E568" s="24"/>
    </row>
    <row r="569" spans="5:5">
      <c r="E569" s="24"/>
    </row>
    <row r="570" spans="5:5">
      <c r="E570" s="24"/>
    </row>
    <row r="571" spans="5:5">
      <c r="E571" s="24"/>
    </row>
    <row r="572" spans="5:5">
      <c r="E572" s="24"/>
    </row>
    <row r="573" spans="5:5">
      <c r="E573" s="24"/>
    </row>
    <row r="574" spans="5:5">
      <c r="E574" s="24"/>
    </row>
    <row r="575" spans="5:5">
      <c r="E575" s="24"/>
    </row>
    <row r="576" spans="5:5">
      <c r="E576" s="24"/>
    </row>
    <row r="577" spans="5:5">
      <c r="E577" s="24"/>
    </row>
    <row r="578" spans="5:5">
      <c r="E578" s="24"/>
    </row>
    <row r="579" spans="5:5">
      <c r="E579" s="24"/>
    </row>
    <row r="580" spans="5:5">
      <c r="E580" s="24"/>
    </row>
    <row r="581" spans="5:5">
      <c r="E581" s="24"/>
    </row>
    <row r="582" spans="5:5">
      <c r="E582" s="24"/>
    </row>
    <row r="583" spans="5:5">
      <c r="E583" s="24"/>
    </row>
    <row r="584" spans="5:5">
      <c r="E584" s="24"/>
    </row>
    <row r="585" spans="5:5">
      <c r="E585" s="24"/>
    </row>
    <row r="586" spans="5:5">
      <c r="E586" s="24"/>
    </row>
    <row r="587" spans="5:5">
      <c r="E587" s="24"/>
    </row>
    <row r="588" spans="5:5">
      <c r="E588" s="24"/>
    </row>
    <row r="589" spans="5:5">
      <c r="E589" s="24"/>
    </row>
    <row r="590" spans="5:5">
      <c r="E590" s="24"/>
    </row>
    <row r="591" spans="5:5">
      <c r="E591" s="24"/>
    </row>
    <row r="592" spans="5:5">
      <c r="E592" s="24"/>
    </row>
    <row r="593" spans="5:5">
      <c r="E593" s="24"/>
    </row>
    <row r="594" spans="5:5">
      <c r="E594" s="24"/>
    </row>
    <row r="595" spans="5:5">
      <c r="E595" s="24"/>
    </row>
    <row r="596" spans="5:5">
      <c r="E596" s="24"/>
    </row>
    <row r="597" spans="5:5">
      <c r="E597" s="24"/>
    </row>
    <row r="598" spans="5:5">
      <c r="E598" s="24"/>
    </row>
    <row r="599" spans="5:5">
      <c r="E599" s="24"/>
    </row>
    <row r="600" spans="5:5">
      <c r="E600" s="24"/>
    </row>
    <row r="601" spans="5:5">
      <c r="E601" s="24"/>
    </row>
    <row r="602" spans="5:5">
      <c r="E602" s="24"/>
    </row>
    <row r="603" spans="5:5">
      <c r="E603" s="24"/>
    </row>
    <row r="604" spans="5:5">
      <c r="E604" s="24"/>
    </row>
    <row r="605" spans="5:5">
      <c r="E605" s="24"/>
    </row>
    <row r="606" spans="5:5">
      <c r="E606" s="24"/>
    </row>
    <row r="607" spans="5:5">
      <c r="E607" s="24"/>
    </row>
    <row r="608" spans="5:5">
      <c r="E608" s="24"/>
    </row>
    <row r="609" spans="5:5">
      <c r="E609" s="24"/>
    </row>
    <row r="610" spans="5:5">
      <c r="E610" s="24"/>
    </row>
    <row r="611" spans="5:5">
      <c r="E611" s="24"/>
    </row>
    <row r="612" spans="5:5">
      <c r="E612" s="24"/>
    </row>
    <row r="613" spans="5:5">
      <c r="E613" s="24"/>
    </row>
    <row r="614" spans="5:5">
      <c r="E614" s="24"/>
    </row>
    <row r="615" spans="5:5">
      <c r="E615" s="24"/>
    </row>
    <row r="616" spans="5:5">
      <c r="E616" s="24"/>
    </row>
    <row r="617" spans="5:5">
      <c r="E617" s="24"/>
    </row>
    <row r="618" spans="5:5">
      <c r="E618" s="24"/>
    </row>
    <row r="619" spans="5:5">
      <c r="E619" s="24"/>
    </row>
    <row r="620" spans="5:5">
      <c r="E620" s="24"/>
    </row>
    <row r="621" spans="5:5">
      <c r="E621" s="24"/>
    </row>
    <row r="622" spans="5:5">
      <c r="E622" s="24"/>
    </row>
    <row r="623" spans="5:5">
      <c r="E623" s="24"/>
    </row>
    <row r="624" spans="5:5">
      <c r="E624" s="24"/>
    </row>
    <row r="625" spans="5:5">
      <c r="E625" s="24"/>
    </row>
    <row r="626" spans="5:5">
      <c r="E626" s="24"/>
    </row>
    <row r="627" spans="5:5">
      <c r="E627" s="24"/>
    </row>
    <row r="628" spans="5:5">
      <c r="E628" s="24"/>
    </row>
    <row r="629" spans="5:5">
      <c r="E629" s="24"/>
    </row>
    <row r="630" spans="5:5">
      <c r="E630" s="24"/>
    </row>
    <row r="631" spans="5:5">
      <c r="E631" s="24"/>
    </row>
    <row r="632" spans="5:5">
      <c r="E632" s="24"/>
    </row>
    <row r="633" spans="5:5">
      <c r="E633" s="24"/>
    </row>
    <row r="634" spans="5:5">
      <c r="E634" s="24"/>
    </row>
    <row r="635" spans="5:5">
      <c r="E635" s="24"/>
    </row>
    <row r="636" spans="5:5">
      <c r="E636" s="24"/>
    </row>
    <row r="637" spans="5:5">
      <c r="E637" s="24"/>
    </row>
    <row r="638" spans="5:5">
      <c r="E638" s="24"/>
    </row>
    <row r="639" spans="5:5">
      <c r="E639" s="24"/>
    </row>
    <row r="640" spans="5:5">
      <c r="E640" s="24"/>
    </row>
    <row r="641" spans="5:5">
      <c r="E641" s="24"/>
    </row>
    <row r="642" spans="5:5">
      <c r="E642" s="24"/>
    </row>
    <row r="643" spans="5:5">
      <c r="E643" s="24"/>
    </row>
    <row r="644" spans="5:5">
      <c r="E644" s="24"/>
    </row>
    <row r="645" spans="5:5">
      <c r="E645" s="24"/>
    </row>
    <row r="646" spans="5:5">
      <c r="E646" s="24"/>
    </row>
    <row r="647" spans="5:5">
      <c r="E647" s="24"/>
    </row>
    <row r="648" spans="5:5">
      <c r="E648" s="24"/>
    </row>
    <row r="649" spans="5:5">
      <c r="E649" s="24"/>
    </row>
    <row r="650" spans="5:5">
      <c r="E650" s="24"/>
    </row>
    <row r="651" spans="5:5">
      <c r="E651" s="24"/>
    </row>
    <row r="652" spans="5:5">
      <c r="E652" s="24"/>
    </row>
    <row r="653" spans="5:5">
      <c r="E653" s="24"/>
    </row>
    <row r="654" spans="5:5">
      <c r="E654" s="24"/>
    </row>
    <row r="655" spans="5:5">
      <c r="E655" s="24"/>
    </row>
    <row r="656" spans="5:5">
      <c r="E656" s="24"/>
    </row>
    <row r="657" spans="5:5">
      <c r="E657" s="24"/>
    </row>
    <row r="658" spans="5:5">
      <c r="E658" s="24"/>
    </row>
    <row r="659" spans="5:5">
      <c r="E659" s="24"/>
    </row>
    <row r="660" spans="5:5">
      <c r="E660" s="24"/>
    </row>
    <row r="661" spans="5:5">
      <c r="E661" s="24"/>
    </row>
    <row r="662" spans="5:5">
      <c r="E662" s="24"/>
    </row>
    <row r="663" spans="5:5">
      <c r="E663" s="24"/>
    </row>
    <row r="664" spans="5:5">
      <c r="E664" s="24"/>
    </row>
    <row r="665" spans="5:5">
      <c r="E665" s="24"/>
    </row>
    <row r="666" spans="5:5">
      <c r="E666" s="24"/>
    </row>
    <row r="667" spans="5:5">
      <c r="E667" s="24"/>
    </row>
    <row r="668" spans="5:5">
      <c r="E668" s="24"/>
    </row>
    <row r="669" spans="5:5">
      <c r="E669" s="24"/>
    </row>
    <row r="670" spans="5:5">
      <c r="E670" s="24"/>
    </row>
    <row r="671" spans="5:5">
      <c r="E671" s="24"/>
    </row>
    <row r="672" spans="5:5">
      <c r="E672" s="24"/>
    </row>
    <row r="673" spans="5:5">
      <c r="E673" s="24"/>
    </row>
    <row r="674" spans="5:5">
      <c r="E674" s="24"/>
    </row>
    <row r="675" spans="5:5">
      <c r="E675" s="24"/>
    </row>
    <row r="676" spans="5:5">
      <c r="E676" s="24"/>
    </row>
    <row r="677" spans="5:5">
      <c r="E677" s="24"/>
    </row>
    <row r="678" spans="5:5">
      <c r="E678" s="24"/>
    </row>
    <row r="679" spans="5:5">
      <c r="E679" s="24"/>
    </row>
    <row r="680" spans="5:5">
      <c r="E680" s="24"/>
    </row>
    <row r="681" spans="5:5">
      <c r="E681" s="24"/>
    </row>
    <row r="682" spans="5:5">
      <c r="E682" s="24"/>
    </row>
    <row r="683" spans="5:5">
      <c r="E683" s="24"/>
    </row>
    <row r="684" spans="5:5">
      <c r="E684" s="24"/>
    </row>
    <row r="685" spans="5:5">
      <c r="E685" s="24"/>
    </row>
    <row r="686" spans="5:5">
      <c r="E686" s="24"/>
    </row>
    <row r="687" spans="5:5">
      <c r="E687" s="24"/>
    </row>
    <row r="688" spans="5:5">
      <c r="E688" s="24"/>
    </row>
    <row r="689" spans="5:5">
      <c r="E689" s="24"/>
    </row>
    <row r="690" spans="5:5">
      <c r="E690" s="24"/>
    </row>
    <row r="691" spans="5:5">
      <c r="E691" s="24"/>
    </row>
    <row r="692" spans="5:5">
      <c r="E692" s="24"/>
    </row>
    <row r="693" spans="5:5">
      <c r="E693" s="24"/>
    </row>
    <row r="694" spans="5:5">
      <c r="E694" s="24"/>
    </row>
    <row r="695" spans="5:5">
      <c r="E695" s="24"/>
    </row>
    <row r="696" spans="5:5">
      <c r="E696" s="24"/>
    </row>
    <row r="697" spans="5:5">
      <c r="E697" s="24"/>
    </row>
    <row r="698" spans="5:5">
      <c r="E698" s="24"/>
    </row>
    <row r="699" spans="5:5">
      <c r="E699" s="24"/>
    </row>
    <row r="700" spans="5:5">
      <c r="E700" s="24"/>
    </row>
    <row r="701" spans="5:5">
      <c r="E701" s="24"/>
    </row>
    <row r="702" spans="5:5">
      <c r="E702" s="24"/>
    </row>
    <row r="703" spans="5:5">
      <c r="E703" s="24"/>
    </row>
    <row r="704" spans="5:5">
      <c r="E704" s="24"/>
    </row>
    <row r="705" spans="5:5">
      <c r="E705" s="24"/>
    </row>
    <row r="706" spans="5:5">
      <c r="E706" s="24"/>
    </row>
    <row r="707" spans="5:5">
      <c r="E707" s="24"/>
    </row>
    <row r="708" spans="5:5">
      <c r="E708" s="24"/>
    </row>
    <row r="709" spans="5:5">
      <c r="E709" s="24"/>
    </row>
    <row r="710" spans="5:5">
      <c r="E710" s="24"/>
    </row>
    <row r="711" spans="5:5">
      <c r="E711" s="24"/>
    </row>
    <row r="712" spans="5:5">
      <c r="E712" s="24"/>
    </row>
    <row r="713" spans="5:5">
      <c r="E713" s="24"/>
    </row>
    <row r="714" spans="5:5">
      <c r="E714" s="24"/>
    </row>
    <row r="715" spans="5:5">
      <c r="E715" s="24"/>
    </row>
    <row r="716" spans="5:5">
      <c r="E716" s="24"/>
    </row>
    <row r="717" spans="5:5">
      <c r="E717" s="24"/>
    </row>
    <row r="718" spans="5:5">
      <c r="E718" s="24"/>
    </row>
    <row r="719" spans="5:5">
      <c r="E719" s="24"/>
    </row>
    <row r="720" spans="5:5">
      <c r="E720" s="24"/>
    </row>
    <row r="721" spans="5:5">
      <c r="E721" s="24"/>
    </row>
    <row r="722" spans="5:5">
      <c r="E722" s="24"/>
    </row>
    <row r="723" spans="5:5">
      <c r="E723" s="24"/>
    </row>
    <row r="724" spans="5:5">
      <c r="E724" s="24"/>
    </row>
    <row r="725" spans="5:5">
      <c r="E725" s="24"/>
    </row>
    <row r="726" spans="5:5">
      <c r="E726" s="24"/>
    </row>
    <row r="727" spans="5:5">
      <c r="E727" s="24"/>
    </row>
    <row r="728" spans="5:5">
      <c r="E728" s="24"/>
    </row>
    <row r="729" spans="5:5">
      <c r="E729" s="24"/>
    </row>
    <row r="730" spans="5:5">
      <c r="E730" s="24"/>
    </row>
    <row r="731" spans="5:5">
      <c r="E731" s="24"/>
    </row>
    <row r="732" spans="5:5">
      <c r="E732" s="24"/>
    </row>
    <row r="733" spans="5:5">
      <c r="E733" s="24"/>
    </row>
    <row r="734" spans="5:5">
      <c r="E734" s="24"/>
    </row>
    <row r="735" spans="5:5">
      <c r="E735" s="24"/>
    </row>
    <row r="736" spans="5:5">
      <c r="E736" s="24"/>
    </row>
    <row r="737" spans="5:5">
      <c r="E737" s="24"/>
    </row>
    <row r="738" spans="5:5">
      <c r="E738" s="24"/>
    </row>
    <row r="739" spans="5:5">
      <c r="E739" s="24"/>
    </row>
    <row r="740" spans="5:5">
      <c r="E740" s="24"/>
    </row>
    <row r="741" spans="5:5">
      <c r="E741" s="24"/>
    </row>
    <row r="742" spans="5:5">
      <c r="E742" s="24"/>
    </row>
    <row r="743" spans="5:5">
      <c r="E743" s="24"/>
    </row>
    <row r="744" spans="5:5">
      <c r="E744" s="24"/>
    </row>
    <row r="745" spans="5:5">
      <c r="E745" s="24"/>
    </row>
    <row r="746" spans="5:5">
      <c r="E746" s="24"/>
    </row>
    <row r="747" spans="5:5">
      <c r="E747" s="24"/>
    </row>
    <row r="748" spans="5:5">
      <c r="E748" s="24"/>
    </row>
    <row r="749" spans="5:5">
      <c r="E749" s="24"/>
    </row>
    <row r="750" spans="5:5">
      <c r="E750" s="24"/>
    </row>
    <row r="751" spans="5:5">
      <c r="E751" s="24"/>
    </row>
    <row r="752" spans="5:5">
      <c r="E752" s="24"/>
    </row>
    <row r="753" spans="5:5">
      <c r="E753" s="24"/>
    </row>
    <row r="754" spans="5:5">
      <c r="E754" s="24"/>
    </row>
    <row r="755" spans="5:5">
      <c r="E755" s="24"/>
    </row>
    <row r="756" spans="5:5">
      <c r="E756" s="24"/>
    </row>
    <row r="757" spans="5:5">
      <c r="E757" s="24"/>
    </row>
    <row r="758" spans="5:5">
      <c r="E758" s="24"/>
    </row>
    <row r="759" spans="5:5">
      <c r="E759" s="24"/>
    </row>
    <row r="760" spans="5:5">
      <c r="E760" s="24"/>
    </row>
    <row r="761" spans="5:5">
      <c r="E761" s="24"/>
    </row>
    <row r="762" spans="5:5">
      <c r="E762" s="24"/>
    </row>
    <row r="763" spans="5:5">
      <c r="E763" s="24"/>
    </row>
    <row r="764" spans="5:5">
      <c r="E764" s="24"/>
    </row>
    <row r="765" spans="5:5">
      <c r="E765" s="24"/>
    </row>
    <row r="766" spans="5:5">
      <c r="E766" s="24"/>
    </row>
    <row r="767" spans="5:5">
      <c r="E767" s="24"/>
    </row>
    <row r="768" spans="5:5">
      <c r="E768" s="24"/>
    </row>
    <row r="769" spans="5:5">
      <c r="E769" s="24"/>
    </row>
    <row r="770" spans="5:5">
      <c r="E770" s="24"/>
    </row>
    <row r="771" spans="5:5">
      <c r="E771" s="24"/>
    </row>
    <row r="772" spans="5:5">
      <c r="E772" s="24"/>
    </row>
    <row r="773" spans="5:5">
      <c r="E773" s="24"/>
    </row>
    <row r="774" spans="5:5">
      <c r="E774" s="24"/>
    </row>
    <row r="775" spans="5:5">
      <c r="E775" s="24"/>
    </row>
    <row r="776" spans="5:5">
      <c r="E776" s="24"/>
    </row>
    <row r="777" spans="5:5">
      <c r="E777" s="24"/>
    </row>
    <row r="778" spans="5:5">
      <c r="E778" s="24"/>
    </row>
    <row r="779" spans="5:5">
      <c r="E779" s="24"/>
    </row>
    <row r="780" spans="5:5">
      <c r="E780" s="24"/>
    </row>
    <row r="781" spans="5:5">
      <c r="E781" s="24"/>
    </row>
    <row r="782" spans="5:5">
      <c r="E782" s="24"/>
    </row>
    <row r="783" spans="5:5">
      <c r="E783" s="24"/>
    </row>
    <row r="784" spans="5:5">
      <c r="E784" s="24"/>
    </row>
    <row r="785" spans="5:5">
      <c r="E785" s="24"/>
    </row>
    <row r="786" spans="5:5">
      <c r="E786" s="24"/>
    </row>
    <row r="787" spans="5:5">
      <c r="E787" s="24"/>
    </row>
    <row r="788" spans="5:5">
      <c r="E788" s="24"/>
    </row>
    <row r="789" spans="5:5">
      <c r="E789" s="24"/>
    </row>
    <row r="790" spans="5:5">
      <c r="E790" s="24"/>
    </row>
    <row r="791" spans="5:5">
      <c r="E791" s="24"/>
    </row>
    <row r="792" spans="5:5">
      <c r="E792" s="24"/>
    </row>
    <row r="793" spans="5:5">
      <c r="E793" s="24"/>
    </row>
    <row r="794" spans="5:5">
      <c r="E794" s="24"/>
    </row>
    <row r="795" spans="5:5">
      <c r="E795" s="24"/>
    </row>
    <row r="796" spans="5:5">
      <c r="E796" s="24"/>
    </row>
    <row r="797" spans="5:5">
      <c r="E797" s="24"/>
    </row>
    <row r="798" spans="5:5">
      <c r="E798" s="24"/>
    </row>
    <row r="799" spans="5:5">
      <c r="E799" s="24"/>
    </row>
    <row r="800" spans="5:5">
      <c r="E800" s="24"/>
    </row>
    <row r="801" spans="5:5">
      <c r="E801" s="24"/>
    </row>
    <row r="802" spans="5:5">
      <c r="E802" s="24"/>
    </row>
    <row r="803" spans="5:5">
      <c r="E803" s="24"/>
    </row>
    <row r="804" spans="5:5">
      <c r="E804" s="24"/>
    </row>
    <row r="805" spans="5:5">
      <c r="E805" s="24"/>
    </row>
    <row r="806" spans="5:5">
      <c r="E806" s="24"/>
    </row>
    <row r="807" spans="5:5">
      <c r="E807" s="24"/>
    </row>
    <row r="808" spans="5:5">
      <c r="E808" s="24"/>
    </row>
    <row r="809" spans="5:5">
      <c r="E809" s="24"/>
    </row>
    <row r="810" spans="5:5">
      <c r="E810" s="24"/>
    </row>
    <row r="811" spans="5:5">
      <c r="E811" s="24"/>
    </row>
    <row r="812" spans="5:5">
      <c r="E812" s="24"/>
    </row>
    <row r="813" spans="5:5">
      <c r="E813" s="24"/>
    </row>
    <row r="814" spans="5:5">
      <c r="E814" s="24"/>
    </row>
    <row r="815" spans="5:5">
      <c r="E815" s="24"/>
    </row>
    <row r="816" spans="5:5">
      <c r="E816" s="24"/>
    </row>
    <row r="817" spans="5:5">
      <c r="E817" s="24"/>
    </row>
    <row r="818" spans="5:5">
      <c r="E818" s="24"/>
    </row>
    <row r="819" spans="5:5">
      <c r="E819" s="24"/>
    </row>
    <row r="820" spans="5:5">
      <c r="E820" s="24"/>
    </row>
    <row r="821" spans="5:5">
      <c r="E821" s="24"/>
    </row>
    <row r="822" spans="5:5">
      <c r="E822" s="24"/>
    </row>
    <row r="823" spans="5:5">
      <c r="E823" s="24"/>
    </row>
    <row r="824" spans="5:5">
      <c r="E824" s="24"/>
    </row>
    <row r="825" spans="5:5">
      <c r="E825" s="24"/>
    </row>
    <row r="826" spans="5:5">
      <c r="E826" s="24"/>
    </row>
    <row r="827" spans="5:5">
      <c r="E827" s="24"/>
    </row>
    <row r="828" spans="5:5">
      <c r="E828" s="24"/>
    </row>
    <row r="829" spans="5:5">
      <c r="E829" s="24"/>
    </row>
    <row r="830" spans="5:5">
      <c r="E830" s="24"/>
    </row>
    <row r="831" spans="5:5">
      <c r="E831" s="24"/>
    </row>
    <row r="832" spans="5:5">
      <c r="E832" s="24"/>
    </row>
    <row r="833" spans="5:5">
      <c r="E833" s="24"/>
    </row>
    <row r="834" spans="5:5">
      <c r="E834" s="24"/>
    </row>
    <row r="835" spans="5:5">
      <c r="E835" s="24"/>
    </row>
    <row r="836" spans="5:5">
      <c r="E836" s="24"/>
    </row>
    <row r="837" spans="5:5">
      <c r="E837" s="24"/>
    </row>
    <row r="838" spans="5:5">
      <c r="E838" s="24"/>
    </row>
    <row r="839" spans="5:5">
      <c r="E839" s="24"/>
    </row>
    <row r="840" spans="5:5">
      <c r="E840" s="24"/>
    </row>
    <row r="841" spans="5:5">
      <c r="E841" s="24"/>
    </row>
    <row r="842" spans="5:5">
      <c r="E842" s="24"/>
    </row>
    <row r="843" spans="5:5">
      <c r="E843" s="24"/>
    </row>
    <row r="844" spans="5:5">
      <c r="E844" s="24"/>
    </row>
    <row r="845" spans="5:5">
      <c r="E845" s="24"/>
    </row>
    <row r="846" spans="5:5">
      <c r="E846" s="24"/>
    </row>
    <row r="847" spans="5:5">
      <c r="E847" s="24"/>
    </row>
    <row r="848" spans="5:5">
      <c r="E848" s="24"/>
    </row>
    <row r="849" spans="5:5">
      <c r="E849" s="24"/>
    </row>
    <row r="850" spans="5:5">
      <c r="E850" s="24"/>
    </row>
    <row r="851" spans="5:5">
      <c r="E851" s="24"/>
    </row>
    <row r="852" spans="5:5">
      <c r="E852" s="24"/>
    </row>
    <row r="853" spans="5:5">
      <c r="E853" s="24"/>
    </row>
    <row r="854" spans="5:5">
      <c r="E854" s="24"/>
    </row>
    <row r="855" spans="5:5">
      <c r="E855" s="24"/>
    </row>
    <row r="856" spans="5:5">
      <c r="E856" s="24"/>
    </row>
    <row r="857" spans="5:5">
      <c r="E857" s="24"/>
    </row>
    <row r="858" spans="5:5">
      <c r="E858" s="24"/>
    </row>
    <row r="859" spans="5:5">
      <c r="E859" s="24"/>
    </row>
    <row r="860" spans="5:5">
      <c r="E860" s="24"/>
    </row>
    <row r="861" spans="5:5">
      <c r="E861" s="24"/>
    </row>
    <row r="862" spans="5:5">
      <c r="E862" s="24"/>
    </row>
    <row r="863" spans="5:5">
      <c r="E863" s="24"/>
    </row>
    <row r="864" spans="5:5">
      <c r="E864" s="24"/>
    </row>
    <row r="865" spans="5:5">
      <c r="E865" s="24"/>
    </row>
    <row r="866" spans="5:5">
      <c r="E866" s="24"/>
    </row>
    <row r="867" spans="5:5">
      <c r="E867" s="24"/>
    </row>
    <row r="868" spans="5:5">
      <c r="E868" s="24"/>
    </row>
    <row r="869" spans="5:5">
      <c r="E869" s="24"/>
    </row>
    <row r="870" spans="5:5">
      <c r="E870" s="24"/>
    </row>
    <row r="871" spans="5:5">
      <c r="E871" s="24"/>
    </row>
    <row r="872" spans="5:5">
      <c r="E872" s="24"/>
    </row>
    <row r="873" spans="5:5">
      <c r="E873" s="24"/>
    </row>
    <row r="874" spans="5:5">
      <c r="E874" s="24"/>
    </row>
    <row r="875" spans="5:5">
      <c r="E875" s="24"/>
    </row>
    <row r="876" spans="5:5">
      <c r="E876" s="24"/>
    </row>
    <row r="877" spans="5:5">
      <c r="E877" s="24"/>
    </row>
    <row r="878" spans="5:5">
      <c r="E878" s="24"/>
    </row>
    <row r="879" spans="5:5">
      <c r="E879" s="24"/>
    </row>
    <row r="880" spans="5:5">
      <c r="E880" s="24"/>
    </row>
    <row r="881" spans="5:5">
      <c r="E881" s="24"/>
    </row>
    <row r="882" spans="5:5">
      <c r="E882" s="24"/>
    </row>
    <row r="883" spans="5:5">
      <c r="E883" s="24"/>
    </row>
    <row r="884" spans="5:5">
      <c r="E884" s="24"/>
    </row>
    <row r="885" spans="5:5">
      <c r="E885" s="24"/>
    </row>
    <row r="886" spans="5:5">
      <c r="E886" s="24"/>
    </row>
    <row r="887" spans="5:5">
      <c r="E887" s="24"/>
    </row>
    <row r="888" spans="5:5">
      <c r="E888" s="24"/>
    </row>
    <row r="889" spans="5:5">
      <c r="E889" s="24"/>
    </row>
    <row r="890" spans="5:5">
      <c r="E890" s="24"/>
    </row>
    <row r="891" spans="5:5">
      <c r="E891" s="24"/>
    </row>
    <row r="892" spans="5:5">
      <c r="E892" s="24"/>
    </row>
    <row r="893" spans="5:5">
      <c r="E893" s="24"/>
    </row>
    <row r="894" spans="5:5">
      <c r="E894" s="24"/>
    </row>
    <row r="895" spans="5:5">
      <c r="E895" s="24"/>
    </row>
    <row r="896" spans="5:5">
      <c r="E896" s="24"/>
    </row>
    <row r="897" spans="5:5">
      <c r="E897" s="24"/>
    </row>
    <row r="898" spans="5:5">
      <c r="E898" s="24"/>
    </row>
    <row r="899" spans="5:5">
      <c r="E899" s="24"/>
    </row>
    <row r="900" spans="5:5">
      <c r="E900" s="24"/>
    </row>
    <row r="901" spans="5:5">
      <c r="E901" s="24"/>
    </row>
    <row r="902" spans="5:5">
      <c r="E902" s="24"/>
    </row>
    <row r="903" spans="5:5">
      <c r="E903" s="24"/>
    </row>
    <row r="904" spans="5:5">
      <c r="E904" s="24"/>
    </row>
    <row r="905" spans="5:5">
      <c r="E905" s="24"/>
    </row>
    <row r="906" spans="5:5">
      <c r="E906" s="24"/>
    </row>
    <row r="907" spans="5:5">
      <c r="E907" s="24"/>
    </row>
    <row r="908" spans="5:5">
      <c r="E908" s="24"/>
    </row>
    <row r="909" spans="5:5">
      <c r="E909" s="24"/>
    </row>
    <row r="910" spans="5:5">
      <c r="E910" s="24"/>
    </row>
    <row r="911" spans="5:5">
      <c r="E911" s="24"/>
    </row>
    <row r="912" spans="5:5">
      <c r="E912" s="24"/>
    </row>
    <row r="913" spans="5:5">
      <c r="E913" s="24"/>
    </row>
    <row r="914" spans="5:5">
      <c r="E914" s="24"/>
    </row>
    <row r="915" spans="5:5">
      <c r="E915" s="24"/>
    </row>
    <row r="916" spans="5:5">
      <c r="E916" s="24"/>
    </row>
    <row r="917" spans="5:5">
      <c r="E917" s="24"/>
    </row>
    <row r="918" spans="5:5">
      <c r="E918" s="24"/>
    </row>
    <row r="919" spans="5:5">
      <c r="E919" s="24"/>
    </row>
    <row r="920" spans="5:5">
      <c r="E920" s="24"/>
    </row>
    <row r="921" spans="5:5">
      <c r="E921" s="24"/>
    </row>
    <row r="922" spans="5:5">
      <c r="E922" s="24"/>
    </row>
    <row r="923" spans="5:5">
      <c r="E923" s="24"/>
    </row>
    <row r="924" spans="5:5">
      <c r="E924" s="24"/>
    </row>
    <row r="925" spans="5:5">
      <c r="E925" s="24"/>
    </row>
    <row r="926" spans="5:5">
      <c r="E926" s="24"/>
    </row>
    <row r="927" spans="5:5">
      <c r="E927" s="24"/>
    </row>
    <row r="928" spans="5:5">
      <c r="E928" s="24"/>
    </row>
    <row r="929" spans="5:5">
      <c r="E929" s="24"/>
    </row>
    <row r="930" spans="5:5">
      <c r="E930" s="24"/>
    </row>
    <row r="931" spans="5:5">
      <c r="E931" s="24"/>
    </row>
    <row r="932" spans="5:5">
      <c r="E932" s="24"/>
    </row>
    <row r="933" spans="5:5">
      <c r="E933" s="24"/>
    </row>
    <row r="934" spans="5:5">
      <c r="E934" s="24"/>
    </row>
    <row r="935" spans="5:5">
      <c r="E935" s="24"/>
    </row>
    <row r="936" spans="5:5">
      <c r="E936" s="24"/>
    </row>
    <row r="937" spans="5:5">
      <c r="E937" s="24"/>
    </row>
    <row r="938" spans="5:5">
      <c r="E938" s="24"/>
    </row>
    <row r="939" spans="5:5">
      <c r="E939" s="24"/>
    </row>
    <row r="940" spans="5:5">
      <c r="E940" s="24"/>
    </row>
    <row r="941" spans="5:5">
      <c r="E941" s="24"/>
    </row>
    <row r="942" spans="5:5">
      <c r="E942" s="24"/>
    </row>
    <row r="943" spans="5:5">
      <c r="E943" s="24"/>
    </row>
    <row r="944" spans="5:5">
      <c r="E944" s="24"/>
    </row>
  </sheetData>
  <mergeCells count="16">
    <mergeCell ref="F72:H72"/>
    <mergeCell ref="F73:H73"/>
    <mergeCell ref="A74:C74"/>
    <mergeCell ref="A1:H1"/>
    <mergeCell ref="A2:H2"/>
    <mergeCell ref="F67:G67"/>
    <mergeCell ref="A8:H8"/>
    <mergeCell ref="A3:H3"/>
    <mergeCell ref="A4:H4"/>
    <mergeCell ref="A5:H5"/>
    <mergeCell ref="A6:H6"/>
    <mergeCell ref="A7:H7"/>
    <mergeCell ref="A16:G16"/>
    <mergeCell ref="A20:G20"/>
    <mergeCell ref="A24:G24"/>
    <mergeCell ref="A66:G66"/>
  </mergeCells>
  <pageMargins left="0" right="0" top="0.39370078740157483" bottom="0.19685039370078741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130" zoomScaleNormal="100" zoomScaleSheetLayoutView="130" workbookViewId="0">
      <selection activeCell="E25" sqref="E25:G27"/>
    </sheetView>
  </sheetViews>
  <sheetFormatPr defaultRowHeight="15"/>
  <cols>
    <col min="2" max="2" width="55.5703125" customWidth="1"/>
    <col min="3" max="3" width="16.7109375" customWidth="1"/>
    <col min="4" max="4" width="13.7109375" customWidth="1"/>
    <col min="5" max="5" width="10.85546875" customWidth="1"/>
    <col min="6" max="6" width="14.7109375" customWidth="1"/>
    <col min="7" max="7" width="13.5703125" customWidth="1"/>
    <col min="8" max="8" width="15.140625" customWidth="1"/>
    <col min="9" max="9" width="14.5703125" customWidth="1"/>
    <col min="10" max="10" width="10.28515625" bestFit="1" customWidth="1"/>
  </cols>
  <sheetData>
    <row r="1" spans="1:10" ht="18" customHeight="1">
      <c r="A1" s="171"/>
      <c r="B1" s="172" t="s">
        <v>152</v>
      </c>
      <c r="C1" s="172"/>
      <c r="D1" s="172"/>
      <c r="E1" s="172"/>
      <c r="F1" s="172"/>
      <c r="G1" s="172"/>
      <c r="H1" s="173"/>
      <c r="I1" s="156"/>
    </row>
    <row r="2" spans="1:10" ht="15.75" customHeight="1">
      <c r="A2" s="171"/>
      <c r="B2" s="174" t="s">
        <v>153</v>
      </c>
      <c r="C2" s="174"/>
      <c r="D2" s="174"/>
      <c r="E2" s="174"/>
      <c r="F2" s="174"/>
      <c r="G2" s="174"/>
      <c r="H2" s="173"/>
      <c r="I2" s="156"/>
    </row>
    <row r="3" spans="1:10" ht="15" customHeight="1">
      <c r="A3" s="171"/>
      <c r="B3" s="175"/>
      <c r="C3" s="171"/>
      <c r="D3" s="171"/>
      <c r="E3" s="171"/>
      <c r="F3" s="171"/>
      <c r="G3" s="171"/>
      <c r="H3" s="173"/>
      <c r="I3" s="156"/>
    </row>
    <row r="4" spans="1:10" ht="32.25" customHeight="1" thickBot="1">
      <c r="A4" s="171"/>
      <c r="B4" s="175"/>
      <c r="C4" s="171"/>
      <c r="D4" s="171"/>
      <c r="E4" s="171"/>
      <c r="F4" s="171"/>
      <c r="G4" s="171"/>
      <c r="H4" s="173"/>
      <c r="I4" s="156"/>
    </row>
    <row r="5" spans="1:10" ht="15.75" thickBot="1">
      <c r="A5" s="176"/>
      <c r="B5" s="177"/>
      <c r="C5" s="178"/>
      <c r="D5" s="178"/>
      <c r="E5" s="178"/>
      <c r="F5" s="178"/>
      <c r="G5" s="178"/>
      <c r="H5" s="179"/>
      <c r="I5" s="180"/>
    </row>
    <row r="6" spans="1:10" ht="15.75">
      <c r="A6" s="169"/>
      <c r="B6" s="167" t="s">
        <v>19</v>
      </c>
      <c r="C6" s="168"/>
      <c r="D6" s="168"/>
      <c r="E6" s="168"/>
      <c r="F6" s="168"/>
      <c r="G6" s="168"/>
      <c r="H6" s="170"/>
      <c r="I6" s="170"/>
    </row>
    <row r="7" spans="1:10" ht="15.75">
      <c r="A7" s="73"/>
      <c r="B7" s="167" t="s">
        <v>20</v>
      </c>
      <c r="C7" s="168"/>
      <c r="D7" s="168"/>
      <c r="E7" s="168"/>
      <c r="F7" s="168"/>
      <c r="G7" s="168"/>
      <c r="H7" s="121"/>
      <c r="I7" s="121"/>
    </row>
    <row r="8" spans="1:10">
      <c r="A8" s="122"/>
      <c r="B8" s="123" t="str">
        <f>[1]Planilha!A7</f>
        <v>PROPRIETÁRIO: PREFEITURA MUNICIPAL DE RIBEIRÃO CORRENTE/SP</v>
      </c>
      <c r="C8" s="123"/>
      <c r="D8" s="124"/>
      <c r="E8" s="124"/>
      <c r="F8" s="124"/>
      <c r="G8" s="125"/>
      <c r="H8" s="121"/>
      <c r="I8" s="121"/>
    </row>
    <row r="9" spans="1:10">
      <c r="A9" s="116"/>
      <c r="B9" s="126"/>
      <c r="C9" s="126"/>
      <c r="D9" s="127"/>
      <c r="E9" s="127"/>
      <c r="F9" s="127"/>
      <c r="G9" s="127"/>
      <c r="H9" s="127"/>
      <c r="I9" s="127"/>
    </row>
    <row r="10" spans="1:10">
      <c r="A10" s="128"/>
      <c r="B10" s="129" t="s">
        <v>154</v>
      </c>
      <c r="C10" s="129" t="s">
        <v>155</v>
      </c>
      <c r="D10" s="130" t="s">
        <v>156</v>
      </c>
      <c r="E10" s="130"/>
      <c r="F10" s="130" t="s">
        <v>157</v>
      </c>
      <c r="G10" s="130"/>
      <c r="H10" s="130" t="s">
        <v>166</v>
      </c>
      <c r="I10" s="130"/>
    </row>
    <row r="11" spans="1:10" ht="15.75" thickBot="1">
      <c r="A11" s="136"/>
      <c r="B11" s="137"/>
      <c r="C11" s="138">
        <f>C17</f>
        <v>61950.083039999976</v>
      </c>
      <c r="D11" s="139" t="s">
        <v>6</v>
      </c>
      <c r="E11" s="139" t="s">
        <v>5</v>
      </c>
      <c r="F11" s="139" t="s">
        <v>6</v>
      </c>
      <c r="G11" s="139" t="s">
        <v>5</v>
      </c>
      <c r="H11" s="139" t="s">
        <v>6</v>
      </c>
      <c r="I11" s="139" t="s">
        <v>5</v>
      </c>
    </row>
    <row r="12" spans="1:10" ht="15.75" thickBot="1">
      <c r="A12" s="140">
        <v>1</v>
      </c>
      <c r="B12" s="160" t="str">
        <f>'BOMBEIRO GRANDUQUE'!C13</f>
        <v>SERVIÇOS PRELIMINARES</v>
      </c>
      <c r="C12" s="148">
        <f>'BOMBEIRO GRANDUQUE'!H16</f>
        <v>2516.6879999999996</v>
      </c>
      <c r="D12" s="141">
        <v>1</v>
      </c>
      <c r="E12" s="142">
        <f>C12*D12</f>
        <v>2516.6879999999996</v>
      </c>
      <c r="F12" s="141"/>
      <c r="G12" s="142"/>
      <c r="H12" s="141"/>
      <c r="I12" s="142"/>
    </row>
    <row r="13" spans="1:10" ht="15.75" thickBot="1">
      <c r="A13" s="112">
        <v>2</v>
      </c>
      <c r="B13" s="161" t="str">
        <f>'BOMBEIRO GRANDUQUE'!C17</f>
        <v>MOVIMENTO DE TERRA</v>
      </c>
      <c r="C13" s="149">
        <f>'BOMBEIRO GRANDUQUE'!H20</f>
        <v>1619.4239999999998</v>
      </c>
      <c r="D13" s="113">
        <v>0.5</v>
      </c>
      <c r="E13" s="142">
        <f>C13*D13</f>
        <v>809.71199999999988</v>
      </c>
      <c r="F13" s="113">
        <v>0.5</v>
      </c>
      <c r="G13" s="115">
        <f>C13*F13</f>
        <v>809.71199999999988</v>
      </c>
      <c r="H13" s="113"/>
      <c r="I13" s="143"/>
    </row>
    <row r="14" spans="1:10" ht="15.75" thickBot="1">
      <c r="A14" s="140">
        <v>3</v>
      </c>
      <c r="B14" s="117" t="str">
        <f>'BOMBEIRO GRANDUQUE'!C21</f>
        <v>INFRA-ESTRUTURA</v>
      </c>
      <c r="C14" s="149">
        <f>'BOMBEIRO GRANDUQUE'!H24</f>
        <v>3279.8918399999998</v>
      </c>
      <c r="D14" s="113">
        <v>0.5</v>
      </c>
      <c r="E14" s="142">
        <f>C14*D14</f>
        <v>1639.9459199999999</v>
      </c>
      <c r="F14" s="113">
        <v>0.5</v>
      </c>
      <c r="G14" s="115">
        <f t="shared" ref="G14:G15" si="0">C14*F14</f>
        <v>1639.9459199999999</v>
      </c>
      <c r="H14" s="113"/>
      <c r="I14" s="143"/>
    </row>
    <row r="15" spans="1:10">
      <c r="A15" s="112">
        <v>4</v>
      </c>
      <c r="B15" s="117" t="str">
        <f>'BOMBEIRO GRANDUQUE'!C25</f>
        <v>INSTALAÇÕES HIDRAULICAS</v>
      </c>
      <c r="C15" s="149">
        <f>'BOMBEIRO GRANDUQUE'!H66</f>
        <v>54534.079199999978</v>
      </c>
      <c r="D15" s="113">
        <v>0.5</v>
      </c>
      <c r="E15" s="142">
        <f t="shared" ref="E15" si="1">C15*D15</f>
        <v>27267.039599999989</v>
      </c>
      <c r="F15" s="113">
        <v>0.25</v>
      </c>
      <c r="G15" s="115">
        <f t="shared" si="0"/>
        <v>13633.519799999995</v>
      </c>
      <c r="H15" s="113">
        <v>0.25</v>
      </c>
      <c r="I15" s="143">
        <f>SUM(C15*H15)</f>
        <v>13633.519799999995</v>
      </c>
      <c r="J15" s="166"/>
    </row>
    <row r="16" spans="1:10">
      <c r="A16" s="112"/>
      <c r="B16" s="118"/>
      <c r="C16" s="119"/>
      <c r="D16" s="114"/>
      <c r="E16" s="120"/>
      <c r="F16" s="120"/>
      <c r="G16" s="113"/>
      <c r="H16" s="120"/>
      <c r="I16" s="181"/>
    </row>
    <row r="17" spans="1:9">
      <c r="A17" s="144"/>
      <c r="B17" s="131" t="s">
        <v>158</v>
      </c>
      <c r="C17" s="165">
        <f>SUM(C12:C15)</f>
        <v>61950.083039999976</v>
      </c>
      <c r="D17" s="164">
        <f>SUM(E12:E15)</f>
        <v>32233.385519999989</v>
      </c>
      <c r="E17" s="132">
        <f>SUM(E12:E15)</f>
        <v>32233.385519999989</v>
      </c>
      <c r="F17" s="163">
        <f>SUM(G13:G15)</f>
        <v>16083.177719999994</v>
      </c>
      <c r="G17" s="132">
        <f>SUM(F17+E17)</f>
        <v>48316.563239999981</v>
      </c>
      <c r="H17" s="163">
        <f>SUM(I15)</f>
        <v>13633.519799999995</v>
      </c>
      <c r="I17" s="145">
        <f>SUM(H17+G17)</f>
        <v>61950.083039999976</v>
      </c>
    </row>
    <row r="18" spans="1:9">
      <c r="A18" s="144"/>
      <c r="B18" s="131" t="s">
        <v>159</v>
      </c>
      <c r="C18" s="131"/>
      <c r="D18" s="162">
        <f>SUM(E17*100/C11/100)</f>
        <v>0.52031222458874682</v>
      </c>
      <c r="E18" s="133"/>
      <c r="F18" s="162">
        <f>SUM(F17*100/C11/100)</f>
        <v>0.2596151115667657</v>
      </c>
      <c r="G18" s="134"/>
      <c r="H18" s="162">
        <f>SUM(H17*100/C11/100)</f>
        <v>0.2200726638444874</v>
      </c>
      <c r="I18" s="146">
        <f>SUM(D18+F18+H18)</f>
        <v>1</v>
      </c>
    </row>
    <row r="19" spans="1:9">
      <c r="A19" s="144"/>
      <c r="B19" s="131" t="s">
        <v>160</v>
      </c>
      <c r="C19" s="131"/>
      <c r="D19" s="135">
        <f>D17</f>
        <v>32233.385519999989</v>
      </c>
      <c r="E19" s="135"/>
      <c r="F19" s="135">
        <f>F17</f>
        <v>16083.177719999994</v>
      </c>
      <c r="G19" s="135"/>
      <c r="H19" s="135">
        <f>H17</f>
        <v>13633.519799999995</v>
      </c>
      <c r="I19" s="147"/>
    </row>
    <row r="20" spans="1:9">
      <c r="A20" s="157"/>
      <c r="B20" s="158" t="s">
        <v>161</v>
      </c>
      <c r="C20" s="158"/>
      <c r="D20" s="159">
        <f>D19</f>
        <v>32233.385519999989</v>
      </c>
      <c r="E20" s="159"/>
      <c r="F20" s="159">
        <f>SUM(F19+D19)</f>
        <v>48316.563239999981</v>
      </c>
      <c r="G20" s="159"/>
      <c r="H20" s="159">
        <f>SUM(F20+H19)</f>
        <v>61950.083039999976</v>
      </c>
      <c r="I20" s="159"/>
    </row>
    <row r="21" spans="1:9">
      <c r="A21" s="150"/>
      <c r="B21" s="151"/>
      <c r="C21" s="151"/>
      <c r="D21" s="151"/>
      <c r="E21" s="152"/>
      <c r="F21" s="151"/>
      <c r="G21" s="151"/>
      <c r="H21" s="151"/>
      <c r="I21" s="151"/>
    </row>
    <row r="22" spans="1:9">
      <c r="A22" s="150"/>
      <c r="B22" s="151"/>
      <c r="C22" s="151"/>
      <c r="D22" s="151"/>
      <c r="E22" s="152"/>
      <c r="F22" s="151"/>
      <c r="G22" s="151"/>
      <c r="H22" s="151"/>
      <c r="I22" s="151"/>
    </row>
    <row r="23" spans="1:9">
      <c r="A23" s="150"/>
      <c r="B23" s="151" t="s">
        <v>167</v>
      </c>
      <c r="C23" s="151"/>
      <c r="D23" s="151"/>
      <c r="E23" s="151"/>
      <c r="F23" s="151"/>
      <c r="G23" s="151"/>
      <c r="H23" s="151"/>
      <c r="I23" s="151"/>
    </row>
    <row r="24" spans="1:9">
      <c r="A24" s="150"/>
      <c r="B24" s="151"/>
      <c r="C24" s="151"/>
      <c r="D24" s="151"/>
      <c r="E24" s="151"/>
      <c r="F24" s="151"/>
      <c r="G24" s="151"/>
      <c r="H24" s="151"/>
      <c r="I24" s="151"/>
    </row>
    <row r="25" spans="1:9">
      <c r="A25" s="150"/>
      <c r="B25" s="151" t="s">
        <v>168</v>
      </c>
      <c r="C25" s="151"/>
      <c r="D25" s="151"/>
      <c r="E25" s="151" t="s">
        <v>169</v>
      </c>
      <c r="F25" s="151"/>
      <c r="G25" s="151"/>
      <c r="H25" s="151"/>
      <c r="I25" s="151"/>
    </row>
    <row r="26" spans="1:9">
      <c r="A26" s="150"/>
      <c r="B26" s="153" t="s">
        <v>162</v>
      </c>
      <c r="C26" s="153"/>
      <c r="D26" s="154"/>
      <c r="E26" s="155" t="s">
        <v>163</v>
      </c>
      <c r="F26" s="155"/>
      <c r="G26" s="155"/>
      <c r="H26" s="156"/>
      <c r="I26" s="156"/>
    </row>
    <row r="27" spans="1:9">
      <c r="A27" s="150"/>
      <c r="B27" s="153" t="s">
        <v>164</v>
      </c>
      <c r="C27" s="153"/>
      <c r="D27" s="154"/>
      <c r="E27" s="155" t="s">
        <v>165</v>
      </c>
      <c r="F27" s="155"/>
      <c r="G27" s="155"/>
      <c r="H27" s="156"/>
      <c r="I27" s="156"/>
    </row>
    <row r="28" spans="1:9">
      <c r="A28" s="156"/>
      <c r="B28" s="156"/>
      <c r="C28" s="156"/>
      <c r="D28" s="156"/>
      <c r="E28" s="156"/>
      <c r="F28" s="156"/>
      <c r="G28" s="156"/>
      <c r="H28" s="156"/>
      <c r="I28" s="156"/>
    </row>
  </sheetData>
  <mergeCells count="15">
    <mergeCell ref="H10:I10"/>
    <mergeCell ref="H19:I19"/>
    <mergeCell ref="H20:I20"/>
    <mergeCell ref="D19:E19"/>
    <mergeCell ref="F19:G19"/>
    <mergeCell ref="D20:E20"/>
    <mergeCell ref="F20:G20"/>
    <mergeCell ref="E26:G26"/>
    <mergeCell ref="E27:G27"/>
    <mergeCell ref="B1:G1"/>
    <mergeCell ref="B2:G2"/>
    <mergeCell ref="B6:G6"/>
    <mergeCell ref="B7:G7"/>
    <mergeCell ref="D10:E10"/>
    <mergeCell ref="F10:G10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ignoredErrors>
    <ignoredError sqref="D17 H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BOMBEIRO GRANDUQUE</vt:lpstr>
      <vt:lpstr>cronograma2</vt:lpstr>
      <vt:lpstr>'BOMBEIRO GRANDUQUE'!Area_de_impressao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</dc:creator>
  <cp:lastModifiedBy>User</cp:lastModifiedBy>
  <cp:lastPrinted>2018-07-20T18:54:42Z</cp:lastPrinted>
  <dcterms:created xsi:type="dcterms:W3CDTF">2017-09-05T01:28:08Z</dcterms:created>
  <dcterms:modified xsi:type="dcterms:W3CDTF">2018-07-20T18:59:41Z</dcterms:modified>
</cp:coreProperties>
</file>